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g323546\Desktop\"/>
    </mc:Choice>
  </mc:AlternateContent>
  <bookViews>
    <workbookView xWindow="-28920" yWindow="-120" windowWidth="29040" windowHeight="15840"/>
  </bookViews>
  <sheets>
    <sheet name="Summary" sheetId="1" r:id="rId1"/>
    <sheet name="Income Statement" sheetId="2" r:id="rId2"/>
    <sheet name="Segment Summary" sheetId="3" r:id="rId3"/>
    <sheet name="GAAP to Adjusted Rec" sheetId="4" r:id="rId4"/>
  </sheets>
  <definedNames>
    <definedName name="NewTable1" localSheetId="3">#REF!</definedName>
    <definedName name="NewTable1" localSheetId="2">#REF!</definedName>
    <definedName name="NewTable1" localSheetId="0">#REF!</definedName>
    <definedName name="NewTable1">#REF!</definedName>
    <definedName name="_xlnm.Print_Area" localSheetId="3">'GAAP to Adjusted Rec'!$A$1:$P$41</definedName>
    <definedName name="_xlnm.Print_Area" localSheetId="1">'Income Statement'!$A$1:$P$61</definedName>
    <definedName name="_xlnm.Print_Area" localSheetId="2">'Segment Summary'!$A$1:$O$63</definedName>
    <definedName name="_xlnm.Print_Area" localSheetId="0">Summary!$A$1:$C$9</definedName>
    <definedName name="scale" localSheetId="3">#REF!</definedName>
    <definedName name="scale" localSheetId="2">#REF!</definedName>
    <definedName name="scale" localSheetId="0">#REF!</definedName>
    <definedName name="scale">#REF!</definedName>
    <definedName name="wrn.CFO." localSheetId="3" hidden="1">{"CFO",#N/A,FALSE,"Details EBIT"}</definedName>
    <definedName name="wrn.CFO." localSheetId="2" hidden="1">{"CFO",#N/A,FALSE,"Details EBIT"}</definedName>
    <definedName name="wrn.CFO." localSheetId="0" hidden="1">{"CFO",#N/A,FALSE,"Details EBIT"}</definedName>
    <definedName name="wrn.CFO." hidden="1">{"CFO",#N/A,FALSE,"Details EBIT"}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4" l="1"/>
  <c r="D19" i="4" l="1"/>
  <c r="H45" i="3" l="1"/>
  <c r="G45" i="3"/>
  <c r="E45" i="3"/>
  <c r="I36" i="2" l="1"/>
  <c r="H36" i="2"/>
  <c r="G36" i="2"/>
  <c r="F36" i="2"/>
  <c r="F38" i="2" s="1"/>
  <c r="F41" i="2" s="1"/>
  <c r="F44" i="2" s="1"/>
  <c r="I18" i="2"/>
  <c r="H18" i="2"/>
  <c r="G18" i="2"/>
  <c r="F18" i="2"/>
  <c r="D36" i="2"/>
  <c r="D18" i="2"/>
  <c r="C36" i="2"/>
  <c r="C18" i="2"/>
  <c r="G38" i="2" l="1"/>
  <c r="G41" i="2" s="1"/>
  <c r="G44" i="2" s="1"/>
  <c r="H38" i="2"/>
  <c r="H41" i="2" s="1"/>
  <c r="H44" i="2" s="1"/>
  <c r="H11" i="4" s="1"/>
  <c r="I38" i="2"/>
  <c r="I41" i="2" s="1"/>
  <c r="I44" i="2" s="1"/>
  <c r="I11" i="4" s="1"/>
  <c r="C38" i="2"/>
  <c r="C41" i="2" s="1"/>
  <c r="C44" i="2" s="1"/>
  <c r="C11" i="4" s="1"/>
  <c r="D38" i="2"/>
  <c r="D41" i="2" s="1"/>
  <c r="D44" i="2" s="1"/>
  <c r="F11" i="4"/>
  <c r="O12" i="4"/>
  <c r="N12" i="4"/>
  <c r="M12" i="4"/>
  <c r="L12" i="4"/>
  <c r="I12" i="4"/>
  <c r="H12" i="4"/>
  <c r="G12" i="4"/>
  <c r="F12" i="4"/>
  <c r="G11" i="4"/>
  <c r="D12" i="4"/>
  <c r="D11" i="4"/>
  <c r="C12" i="4"/>
  <c r="N52" i="3"/>
  <c r="M52" i="3"/>
  <c r="L52" i="3"/>
  <c r="K52" i="3"/>
  <c r="O54" i="3"/>
  <c r="N54" i="3"/>
  <c r="M54" i="3"/>
  <c r="L54" i="3"/>
  <c r="K54" i="3"/>
  <c r="N48" i="3"/>
  <c r="M48" i="3"/>
  <c r="L48" i="3"/>
  <c r="K48" i="3"/>
  <c r="N47" i="3"/>
  <c r="O20" i="4" s="1"/>
  <c r="M47" i="3"/>
  <c r="N20" i="4" s="1"/>
  <c r="L47" i="3"/>
  <c r="M20" i="4" s="1"/>
  <c r="K47" i="3"/>
  <c r="L20" i="4" s="1"/>
  <c r="H54" i="3"/>
  <c r="G54" i="3"/>
  <c r="F54" i="3"/>
  <c r="E54" i="3"/>
  <c r="H52" i="3"/>
  <c r="G52" i="3"/>
  <c r="F52" i="3"/>
  <c r="E52" i="3"/>
  <c r="H48" i="3"/>
  <c r="G48" i="3"/>
  <c r="F48" i="3"/>
  <c r="E48" i="3"/>
  <c r="H47" i="3"/>
  <c r="I20" i="4" s="1"/>
  <c r="G47" i="3"/>
  <c r="H20" i="4" s="1"/>
  <c r="F47" i="3"/>
  <c r="G20" i="4" s="1"/>
  <c r="E47" i="3"/>
  <c r="F20" i="4" s="1"/>
  <c r="C54" i="3"/>
  <c r="B54" i="3"/>
  <c r="C52" i="3"/>
  <c r="B52" i="3"/>
  <c r="C48" i="3"/>
  <c r="B48" i="3"/>
  <c r="C47" i="3"/>
  <c r="D20" i="4" s="1"/>
  <c r="B47" i="3"/>
  <c r="C20" i="4" s="1"/>
  <c r="C19" i="4" l="1"/>
  <c r="C22" i="4" s="1"/>
  <c r="C24" i="4" s="1"/>
  <c r="I54" i="3"/>
  <c r="J20" i="4"/>
  <c r="D22" i="4"/>
  <c r="D24" i="4" s="1"/>
  <c r="B11" i="3" l="1"/>
  <c r="C11" i="3"/>
  <c r="B15" i="3"/>
  <c r="C15" i="3"/>
  <c r="C37" i="3"/>
  <c r="B37" i="3"/>
  <c r="C33" i="3"/>
  <c r="B33" i="3"/>
  <c r="C26" i="3"/>
  <c r="B26" i="3"/>
  <c r="C22" i="3"/>
  <c r="B22" i="3"/>
  <c r="B39" i="3" l="1"/>
  <c r="B43" i="3" s="1"/>
  <c r="C39" i="3"/>
  <c r="C43" i="3" s="1"/>
  <c r="C28" i="3"/>
  <c r="B28" i="3"/>
  <c r="B44" i="3" s="1"/>
  <c r="C17" i="3"/>
  <c r="B17" i="3"/>
  <c r="B46" i="3" l="1"/>
  <c r="B53" i="3" s="1"/>
  <c r="B55" i="3" s="1"/>
  <c r="C44" i="3"/>
  <c r="C46" i="3" s="1"/>
  <c r="C53" i="3" s="1"/>
  <c r="C55" i="3" s="1"/>
  <c r="P42" i="2"/>
  <c r="P39" i="2"/>
  <c r="P34" i="2"/>
  <c r="P33" i="2"/>
  <c r="P32" i="2"/>
  <c r="P31" i="2"/>
  <c r="P29" i="2"/>
  <c r="P28" i="2"/>
  <c r="P27" i="2"/>
  <c r="P26" i="2"/>
  <c r="P25" i="2"/>
  <c r="P24" i="2"/>
  <c r="P23" i="2"/>
  <c r="P22" i="2"/>
  <c r="P21" i="2"/>
  <c r="P12" i="2"/>
  <c r="P13" i="2"/>
  <c r="P14" i="2"/>
  <c r="P15" i="2"/>
  <c r="P16" i="2"/>
  <c r="P11" i="2"/>
  <c r="P10" i="2"/>
  <c r="M36" i="2"/>
  <c r="N36" i="2"/>
  <c r="O36" i="2"/>
  <c r="L36" i="2"/>
  <c r="O18" i="2"/>
  <c r="N18" i="2"/>
  <c r="M18" i="2"/>
  <c r="L18" i="2"/>
  <c r="J42" i="2"/>
  <c r="J39" i="2"/>
  <c r="J34" i="2"/>
  <c r="J33" i="2"/>
  <c r="J32" i="2"/>
  <c r="J31" i="2"/>
  <c r="J29" i="2"/>
  <c r="J28" i="2"/>
  <c r="J27" i="2"/>
  <c r="J26" i="2"/>
  <c r="J25" i="2"/>
  <c r="J23" i="2"/>
  <c r="J22" i="2"/>
  <c r="J21" i="2"/>
  <c r="J12" i="2"/>
  <c r="J18" i="2" s="1"/>
  <c r="J13" i="2"/>
  <c r="J14" i="2"/>
  <c r="J15" i="2"/>
  <c r="J16" i="2"/>
  <c r="J11" i="2"/>
  <c r="J10" i="2"/>
  <c r="J24" i="2"/>
  <c r="J36" i="2" l="1"/>
  <c r="J38" i="2" s="1"/>
  <c r="J41" i="2" s="1"/>
  <c r="J44" i="2" s="1"/>
  <c r="L38" i="2"/>
  <c r="L41" i="2" s="1"/>
  <c r="L44" i="2" s="1"/>
  <c r="L11" i="4" s="1"/>
  <c r="O38" i="2"/>
  <c r="O41" i="2" s="1"/>
  <c r="O44" i="2" s="1"/>
  <c r="O11" i="4" s="1"/>
  <c r="P36" i="2"/>
  <c r="N38" i="2"/>
  <c r="N41" i="2" s="1"/>
  <c r="N44" i="2" s="1"/>
  <c r="N11" i="4" s="1"/>
  <c r="P18" i="2"/>
  <c r="P38" i="2" l="1"/>
  <c r="P41" i="2" s="1"/>
  <c r="P44" i="2" s="1"/>
  <c r="P23" i="4"/>
  <c r="J23" i="4"/>
  <c r="J21" i="4"/>
  <c r="P20" i="4"/>
  <c r="O19" i="4"/>
  <c r="O22" i="4" s="1"/>
  <c r="O24" i="4" s="1"/>
  <c r="N19" i="4"/>
  <c r="N22" i="4" s="1"/>
  <c r="N24" i="4" s="1"/>
  <c r="L19" i="4"/>
  <c r="I19" i="4"/>
  <c r="H19" i="4"/>
  <c r="H22" i="4" s="1"/>
  <c r="H24" i="4" s="1"/>
  <c r="G19" i="4"/>
  <c r="G22" i="4" s="1"/>
  <c r="F19" i="4"/>
  <c r="F22" i="4" s="1"/>
  <c r="F24" i="4" s="1"/>
  <c r="P18" i="4"/>
  <c r="J18" i="4"/>
  <c r="P17" i="4"/>
  <c r="J17" i="4"/>
  <c r="P16" i="4"/>
  <c r="J16" i="4"/>
  <c r="P15" i="4"/>
  <c r="J15" i="4"/>
  <c r="P14" i="4"/>
  <c r="J14" i="4"/>
  <c r="P13" i="4"/>
  <c r="J13" i="4"/>
  <c r="P12" i="4"/>
  <c r="J12" i="4"/>
  <c r="J11" i="4"/>
  <c r="O52" i="3"/>
  <c r="I52" i="3"/>
  <c r="O51" i="3"/>
  <c r="I51" i="3"/>
  <c r="O50" i="3"/>
  <c r="I50" i="3"/>
  <c r="O49" i="3"/>
  <c r="I49" i="3"/>
  <c r="O48" i="3"/>
  <c r="I48" i="3"/>
  <c r="O47" i="3"/>
  <c r="I47" i="3"/>
  <c r="O45" i="3"/>
  <c r="I45" i="3"/>
  <c r="E37" i="3"/>
  <c r="O36" i="3"/>
  <c r="I36" i="3"/>
  <c r="N37" i="3"/>
  <c r="M37" i="3"/>
  <c r="L37" i="3"/>
  <c r="K37" i="3"/>
  <c r="H37" i="3"/>
  <c r="G37" i="3"/>
  <c r="F37" i="3"/>
  <c r="N33" i="3"/>
  <c r="M33" i="3"/>
  <c r="L33" i="3"/>
  <c r="K33" i="3"/>
  <c r="H33" i="3"/>
  <c r="G33" i="3"/>
  <c r="F33" i="3"/>
  <c r="E33" i="3"/>
  <c r="O32" i="3"/>
  <c r="I32" i="3"/>
  <c r="O31" i="3"/>
  <c r="I31" i="3"/>
  <c r="N26" i="3"/>
  <c r="M26" i="3"/>
  <c r="L26" i="3"/>
  <c r="K26" i="3"/>
  <c r="H26" i="3"/>
  <c r="G26" i="3"/>
  <c r="F26" i="3"/>
  <c r="E26" i="3"/>
  <c r="O25" i="3"/>
  <c r="I25" i="3"/>
  <c r="O24" i="3"/>
  <c r="I24" i="3"/>
  <c r="N22" i="3"/>
  <c r="N28" i="3" s="1"/>
  <c r="M22" i="3"/>
  <c r="M28" i="3" s="1"/>
  <c r="L22" i="3"/>
  <c r="L28" i="3" s="1"/>
  <c r="K22" i="3"/>
  <c r="K28" i="3" s="1"/>
  <c r="H22" i="3"/>
  <c r="H28" i="3" s="1"/>
  <c r="G22" i="3"/>
  <c r="G28" i="3" s="1"/>
  <c r="F22" i="3"/>
  <c r="F28" i="3" s="1"/>
  <c r="E22" i="3"/>
  <c r="E28" i="3" s="1"/>
  <c r="O21" i="3"/>
  <c r="I21" i="3"/>
  <c r="O20" i="3"/>
  <c r="I20" i="3"/>
  <c r="G17" i="3"/>
  <c r="N15" i="3"/>
  <c r="M15" i="3"/>
  <c r="L15" i="3"/>
  <c r="K15" i="3"/>
  <c r="H15" i="3"/>
  <c r="G15" i="3"/>
  <c r="F15" i="3"/>
  <c r="E15" i="3"/>
  <c r="O14" i="3"/>
  <c r="I14" i="3"/>
  <c r="O13" i="3"/>
  <c r="I13" i="3"/>
  <c r="I15" i="3" s="1"/>
  <c r="N11" i="3"/>
  <c r="N17" i="3" s="1"/>
  <c r="M11" i="3"/>
  <c r="M17" i="3" s="1"/>
  <c r="L11" i="3"/>
  <c r="L17" i="3" s="1"/>
  <c r="K11" i="3"/>
  <c r="K17" i="3" s="1"/>
  <c r="H11" i="3"/>
  <c r="H17" i="3" s="1"/>
  <c r="G11" i="3"/>
  <c r="F11" i="3"/>
  <c r="F17" i="3" s="1"/>
  <c r="E11" i="3"/>
  <c r="E17" i="3" s="1"/>
  <c r="O10" i="3"/>
  <c r="I10" i="3"/>
  <c r="O9" i="3"/>
  <c r="I9" i="3"/>
  <c r="I11" i="3" s="1"/>
  <c r="I17" i="3" s="1"/>
  <c r="M38" i="2"/>
  <c r="M44" i="3" l="1"/>
  <c r="M39" i="3"/>
  <c r="M43" i="3" s="1"/>
  <c r="L44" i="3"/>
  <c r="H39" i="3"/>
  <c r="H43" i="3" s="1"/>
  <c r="M41" i="2"/>
  <c r="J19" i="4"/>
  <c r="J22" i="4" s="1"/>
  <c r="J24" i="4" s="1"/>
  <c r="I22" i="4"/>
  <c r="I24" i="4" s="1"/>
  <c r="N39" i="3"/>
  <c r="N43" i="3" s="1"/>
  <c r="I22" i="3"/>
  <c r="I26" i="3"/>
  <c r="I28" i="3" s="1"/>
  <c r="I33" i="3"/>
  <c r="E39" i="3"/>
  <c r="E43" i="3" s="1"/>
  <c r="K39" i="3"/>
  <c r="K43" i="3" s="1"/>
  <c r="O35" i="3"/>
  <c r="O37" i="3" s="1"/>
  <c r="L22" i="4"/>
  <c r="L24" i="4" s="1"/>
  <c r="P21" i="4"/>
  <c r="O11" i="3"/>
  <c r="O15" i="3"/>
  <c r="O22" i="3"/>
  <c r="O26" i="3"/>
  <c r="O28" i="3" s="1"/>
  <c r="O33" i="3"/>
  <c r="L39" i="3"/>
  <c r="L43" i="3" s="1"/>
  <c r="F39" i="3"/>
  <c r="F43" i="3" s="1"/>
  <c r="G39" i="3"/>
  <c r="G43" i="3" s="1"/>
  <c r="I35" i="3"/>
  <c r="I37" i="3" s="1"/>
  <c r="M46" i="3" l="1"/>
  <c r="M53" i="3" s="1"/>
  <c r="M55" i="3" s="1"/>
  <c r="G44" i="3"/>
  <c r="F44" i="3"/>
  <c r="F46" i="3" s="1"/>
  <c r="F53" i="3" s="1"/>
  <c r="F55" i="3" s="1"/>
  <c r="N44" i="3"/>
  <c r="N46" i="3" s="1"/>
  <c r="N53" i="3" s="1"/>
  <c r="N55" i="3" s="1"/>
  <c r="G46" i="3"/>
  <c r="G53" i="3" s="1"/>
  <c r="G55" i="3" s="1"/>
  <c r="E44" i="3"/>
  <c r="L46" i="3"/>
  <c r="L53" i="3" s="1"/>
  <c r="L55" i="3" s="1"/>
  <c r="I39" i="3"/>
  <c r="I43" i="3" s="1"/>
  <c r="K44" i="3"/>
  <c r="O44" i="3" s="1"/>
  <c r="H44" i="3"/>
  <c r="H46" i="3"/>
  <c r="H53" i="3" s="1"/>
  <c r="H55" i="3" s="1"/>
  <c r="O39" i="3"/>
  <c r="O43" i="3" s="1"/>
  <c r="M44" i="2"/>
  <c r="M11" i="4" s="1"/>
  <c r="O17" i="3"/>
  <c r="O46" i="3" l="1"/>
  <c r="O53" i="3" s="1"/>
  <c r="O55" i="3" s="1"/>
  <c r="K46" i="3"/>
  <c r="K53" i="3" s="1"/>
  <c r="K55" i="3" s="1"/>
  <c r="I46" i="3"/>
  <c r="I53" i="3" s="1"/>
  <c r="I55" i="3" s="1"/>
  <c r="I44" i="3"/>
  <c r="E46" i="3"/>
  <c r="E53" i="3" s="1"/>
  <c r="E55" i="3" s="1"/>
  <c r="P11" i="4"/>
  <c r="P19" i="4" s="1"/>
  <c r="P22" i="4" s="1"/>
  <c r="P24" i="4" s="1"/>
  <c r="M19" i="4"/>
  <c r="M22" i="4" s="1"/>
  <c r="M24" i="4" s="1"/>
</calcChain>
</file>

<file path=xl/sharedStrings.xml><?xml version="1.0" encoding="utf-8"?>
<sst xmlns="http://schemas.openxmlformats.org/spreadsheetml/2006/main" count="155" uniqueCount="92">
  <si>
    <t>PITNEY BOWES INC.</t>
  </si>
  <si>
    <t>Consolidated Statements of Income</t>
  </si>
  <si>
    <t>Q1</t>
  </si>
  <si>
    <t>Q2</t>
  </si>
  <si>
    <t>Q3</t>
  </si>
  <si>
    <t>Q4</t>
  </si>
  <si>
    <t>ANNUAL</t>
  </si>
  <si>
    <t>Revenue:</t>
  </si>
  <si>
    <t>Equipment sales</t>
  </si>
  <si>
    <t>Supplies</t>
  </si>
  <si>
    <t>Software</t>
  </si>
  <si>
    <t>Rentals</t>
  </si>
  <si>
    <t>Financing</t>
  </si>
  <si>
    <t>Support services</t>
  </si>
  <si>
    <t>Business services</t>
  </si>
  <si>
    <t xml:space="preserve">      Total revenue</t>
  </si>
  <si>
    <t>Costs and expenses:</t>
  </si>
  <si>
    <t>Cost of equipment sales</t>
  </si>
  <si>
    <t>Cost of supplies</t>
  </si>
  <si>
    <t>Cost of software</t>
  </si>
  <si>
    <t>Cost of rentals</t>
  </si>
  <si>
    <t>Financing interest expense</t>
  </si>
  <si>
    <t>Cost of support services</t>
  </si>
  <si>
    <t>Cost of business services</t>
  </si>
  <si>
    <t>Selling, general and administrative</t>
  </si>
  <si>
    <t>Research and development</t>
  </si>
  <si>
    <t>Restructuring charges and asset impairments, net</t>
  </si>
  <si>
    <t>Other components of net pension costs</t>
  </si>
  <si>
    <t>Interest expense, net</t>
  </si>
  <si>
    <t xml:space="preserve">     Total costs and expenses</t>
  </si>
  <si>
    <r>
      <t xml:space="preserve">Basic earnings (loss) per share attributable to common stockholders </t>
    </r>
    <r>
      <rPr>
        <vertAlign val="superscript"/>
        <sz val="12"/>
        <rFont val="Arial"/>
        <family val="2"/>
      </rPr>
      <t>(1)</t>
    </r>
    <r>
      <rPr>
        <sz val="12"/>
        <rFont val="Arial"/>
        <family val="2"/>
      </rPr>
      <t>:</t>
    </r>
  </si>
  <si>
    <t>Continuing operations</t>
  </si>
  <si>
    <t>Discontinued operations</t>
  </si>
  <si>
    <r>
      <t xml:space="preserve">Diluted earnings (loss) per share attributable to common stockholders </t>
    </r>
    <r>
      <rPr>
        <vertAlign val="superscript"/>
        <sz val="12"/>
        <rFont val="Arial"/>
        <family val="2"/>
      </rPr>
      <t>(1)</t>
    </r>
    <r>
      <rPr>
        <sz val="12"/>
        <rFont val="Arial"/>
        <family val="2"/>
      </rPr>
      <t>:</t>
    </r>
  </si>
  <si>
    <t>(1)</t>
  </si>
  <si>
    <t>The sum of the earnings per share amounts may not equal the totals due to rounding.</t>
  </si>
  <si>
    <t>Segment Data</t>
  </si>
  <si>
    <t>(Unaudited; in thousands)</t>
  </si>
  <si>
    <t>REVENUE</t>
  </si>
  <si>
    <t>Global Ecommerce</t>
  </si>
  <si>
    <t>Presort Services</t>
  </si>
  <si>
    <t xml:space="preserve">   Commerce Services</t>
  </si>
  <si>
    <t>North America Mailing</t>
  </si>
  <si>
    <t>International Mailing</t>
  </si>
  <si>
    <t xml:space="preserve">   Small &amp; Medium Business Solutions</t>
  </si>
  <si>
    <t>Total Revenue</t>
  </si>
  <si>
    <t>EBIT</t>
  </si>
  <si>
    <r>
      <t xml:space="preserve">Total Segment EBIT </t>
    </r>
    <r>
      <rPr>
        <b/>
        <vertAlign val="superscript"/>
        <sz val="11"/>
        <rFont val="Arial"/>
        <family val="2"/>
      </rPr>
      <t>(1)</t>
    </r>
  </si>
  <si>
    <t>EBITDA</t>
  </si>
  <si>
    <r>
      <t xml:space="preserve">Total Segment EBITDA </t>
    </r>
    <r>
      <rPr>
        <b/>
        <vertAlign val="superscript"/>
        <sz val="11"/>
        <rFont val="Arial"/>
        <family val="2"/>
      </rPr>
      <t>(2)</t>
    </r>
  </si>
  <si>
    <t>Reconciliation of Segment EBITDA to income from continuing operations</t>
  </si>
  <si>
    <t>Segment EBITDA</t>
  </si>
  <si>
    <t>Less: Segment depreciation and amortization</t>
  </si>
  <si>
    <t>Unallocated corporate expenses</t>
  </si>
  <si>
    <t>Adjusted EBIT</t>
  </si>
  <si>
    <r>
      <t xml:space="preserve">Interest, net </t>
    </r>
    <r>
      <rPr>
        <vertAlign val="superscript"/>
        <sz val="11"/>
        <rFont val="Arial"/>
        <family val="2"/>
      </rPr>
      <t>(3)</t>
    </r>
  </si>
  <si>
    <t>Pension settlement</t>
  </si>
  <si>
    <t>Other expense</t>
  </si>
  <si>
    <t>Transaction costs</t>
  </si>
  <si>
    <t>(Provision) benefit from income taxes</t>
  </si>
  <si>
    <t>Income from continuing operations</t>
  </si>
  <si>
    <r>
      <rPr>
        <vertAlign val="superscript"/>
        <sz val="11"/>
        <rFont val="Arial"/>
        <family val="2"/>
      </rPr>
      <t>(1)</t>
    </r>
    <r>
      <rPr>
        <sz val="11"/>
        <rFont val="Arial"/>
        <family val="2"/>
      </rPr>
      <t xml:space="preserve">  Segment EBIT excludes interest, taxes, general corporate expenses, restructuring charges and other items, which are not allocated to a particular business segment.</t>
    </r>
  </si>
  <si>
    <r>
      <rPr>
        <vertAlign val="superscript"/>
        <sz val="11"/>
        <rFont val="Arial"/>
        <family val="2"/>
      </rPr>
      <t>(2)</t>
    </r>
    <r>
      <rPr>
        <sz val="11"/>
        <rFont val="Arial"/>
        <family val="2"/>
      </rPr>
      <t xml:space="preserve">  Segment EBITDA is calculated as Segment EBIT plus segment depreciation and amortization expense. </t>
    </r>
  </si>
  <si>
    <r>
      <rPr>
        <vertAlign val="superscript"/>
        <sz val="11"/>
        <rFont val="Arial"/>
        <family val="2"/>
      </rPr>
      <t>(3)</t>
    </r>
    <r>
      <rPr>
        <sz val="11"/>
        <rFont val="Arial"/>
        <family val="2"/>
      </rPr>
      <t xml:space="preserve">  Includes financing interest expense and interest expense, net.</t>
    </r>
  </si>
  <si>
    <t>Pitney Bowes Inc.</t>
  </si>
  <si>
    <t>Reconciliation of Reported Consolidated Results to Adjusted Results</t>
  </si>
  <si>
    <t>(Unaudited; in thousands, except per share amounts)</t>
  </si>
  <si>
    <t>Reconciliation of reported net income to adjusted earnings</t>
  </si>
  <si>
    <t>Net income</t>
  </si>
  <si>
    <t>(Income) loss from discontinued operations, net of tax</t>
  </si>
  <si>
    <t>Tax legislation</t>
  </si>
  <si>
    <t xml:space="preserve">Transaction costs </t>
  </si>
  <si>
    <t>Net income, as adjusted</t>
  </si>
  <si>
    <t>Interest, net</t>
  </si>
  <si>
    <t>Provision for income taxes, as adjusted</t>
  </si>
  <si>
    <t>Depreciation and amortization</t>
  </si>
  <si>
    <t>Adjusted EBITDA</t>
  </si>
  <si>
    <t>Reconciliation of reported diluted earnings per share to adjusted diluted earnings per share</t>
  </si>
  <si>
    <r>
      <rPr>
        <vertAlign val="superscript"/>
        <sz val="9"/>
        <rFont val="Arial"/>
        <family val="2"/>
      </rPr>
      <t>(1)</t>
    </r>
    <r>
      <rPr>
        <b/>
        <sz val="9"/>
        <rFont val="Arial"/>
        <family val="2"/>
      </rPr>
      <t xml:space="preserve"> </t>
    </r>
    <r>
      <rPr>
        <sz val="9"/>
        <rFont val="Arial"/>
        <family val="2"/>
      </rPr>
      <t>The sum of the earnings per share amounts may not equal the totals due to rounding.</t>
    </r>
  </si>
  <si>
    <t>Income before income taxes</t>
  </si>
  <si>
    <t>Provision (benefit) for income taxes</t>
  </si>
  <si>
    <t xml:space="preserve">Income from continuing operations </t>
  </si>
  <si>
    <t>Income (loss) from discontinued operations, net of tax</t>
  </si>
  <si>
    <t xml:space="preserve">Net income </t>
  </si>
  <si>
    <t>(Loss) income from discontinued operations, net of tax</t>
  </si>
  <si>
    <t>Net income (loss)</t>
  </si>
  <si>
    <t>Impact of divestiture transactions</t>
  </si>
  <si>
    <t>Pension Settlement</t>
  </si>
  <si>
    <t xml:space="preserve">Diluted earnings (loss) per share </t>
  </si>
  <si>
    <t>Diluted earnings per share, as adjusted</t>
  </si>
  <si>
    <t>The recast information included in this page is for the purpose of understanding the impact of the new lease accounting standard and the reporting of the Software business as a discontinued operation on historical information and does not take into account any other reclassifications that may be made to historical financial information to conform to the current year presentation.</t>
  </si>
  <si>
    <t xml:space="preserve">On January 1, 2019, the Company adopted a new accounting standard related to leasing using a modified retrospective approach, which requires the Company to recognize and measure leases at the beginning of the earliest period presented in the financial statements. Further, on August 26, 2019, the Company announced the sale of its Software Solutions business.
The Company has recast its historical income statement, segment information and reconciliation of non-GAAP measures for the purpose of understanding the impact of the new lease accounting standard and the reporting of the Software Solutions business as a discontinued operation on historical information. The recast financial information does not take into account any other reclassifications that may be made to historical financial information to conform to the current year presentation.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</si>
</sst>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0_);_(* \(#,##0.00\);_(* &quot;-&quot;_);_(@_)"/>
  </numFmts>
  <fonts count="31" x14ac:knownFonts="1">
    <font>
      <sz val="11"/>
      <color theme="1"/>
      <name val="Calibri"/>
      <family val="2"/>
      <scheme val="minor"/>
    </font>
    <font>
      <sz val="10"/>
      <name val="Arial"/>
      <family val="2"/>
    </font>
    <font>
      <sz val="12"/>
      <name val="Arial"/>
      <family val="2"/>
    </font>
    <font>
      <sz val="10"/>
      <color theme="1"/>
      <name val="Arial"/>
      <family val="2"/>
    </font>
    <font>
      <b/>
      <sz val="11"/>
      <color rgb="FFC00000"/>
      <name val="Arial"/>
      <family val="2"/>
    </font>
    <font>
      <b/>
      <sz val="12"/>
      <color rgb="FFFF0000"/>
      <name val="Arial"/>
      <family val="2"/>
    </font>
    <font>
      <sz val="10"/>
      <color rgb="FFFF0000"/>
      <name val="Book Antiqua"/>
      <family val="1"/>
    </font>
    <font>
      <b/>
      <sz val="16"/>
      <name val="Arial"/>
      <family val="2"/>
    </font>
    <font>
      <sz val="10"/>
      <name val="Book Antiqua"/>
      <family val="1"/>
    </font>
    <font>
      <b/>
      <sz val="12"/>
      <name val="Arial"/>
      <family val="2"/>
    </font>
    <font>
      <b/>
      <sz val="10"/>
      <name val="Book Antiqua"/>
      <family val="1"/>
    </font>
    <font>
      <sz val="12"/>
      <color theme="1"/>
      <name val="Arial"/>
      <family val="2"/>
    </font>
    <font>
      <vertAlign val="superscript"/>
      <sz val="12"/>
      <name val="Arial"/>
      <family val="2"/>
    </font>
    <font>
      <vertAlign val="superscript"/>
      <sz val="14"/>
      <name val="Arial"/>
      <family val="2"/>
    </font>
    <font>
      <b/>
      <i/>
      <sz val="11"/>
      <name val="Arial"/>
      <family val="2"/>
    </font>
    <font>
      <sz val="11"/>
      <color indexed="12"/>
      <name val="Arial"/>
      <family val="2"/>
    </font>
    <font>
      <sz val="11"/>
      <name val="Arial"/>
      <family val="2"/>
    </font>
    <font>
      <b/>
      <sz val="14"/>
      <name val="Arial"/>
      <family val="2"/>
    </font>
    <font>
      <b/>
      <u/>
      <sz val="11"/>
      <name val="Arial"/>
      <family val="2"/>
    </font>
    <font>
      <b/>
      <sz val="11"/>
      <name val="Arial"/>
      <family val="2"/>
    </font>
    <font>
      <b/>
      <vertAlign val="superscript"/>
      <sz val="11"/>
      <name val="Arial"/>
      <family val="2"/>
    </font>
    <font>
      <vertAlign val="superscript"/>
      <sz val="11"/>
      <name val="Arial"/>
      <family val="2"/>
    </font>
    <font>
      <i/>
      <sz val="11"/>
      <name val="Arial"/>
      <family val="2"/>
    </font>
    <font>
      <sz val="14"/>
      <name val="Arial"/>
      <family val="2"/>
    </font>
    <font>
      <sz val="9"/>
      <name val="Arial"/>
      <family val="2"/>
    </font>
    <font>
      <b/>
      <sz val="9"/>
      <name val="Arial"/>
      <family val="2"/>
    </font>
    <font>
      <b/>
      <i/>
      <sz val="9"/>
      <name val="Arial"/>
      <family val="2"/>
    </font>
    <font>
      <sz val="9"/>
      <color theme="1"/>
      <name val="Arial"/>
      <family val="2"/>
    </font>
    <font>
      <vertAlign val="superscript"/>
      <sz val="9"/>
      <name val="Arial"/>
      <family val="2"/>
    </font>
    <font>
      <sz val="8"/>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44" fontId="3" fillId="0" borderId="0" applyFont="0" applyFill="0" applyBorder="0" applyAlignment="0" applyProtection="0"/>
    <xf numFmtId="0" fontId="3" fillId="0" borderId="0"/>
    <xf numFmtId="0" fontId="29" fillId="0" borderId="0"/>
  </cellStyleXfs>
  <cellXfs count="138">
    <xf numFmtId="0" fontId="0" fillId="0" borderId="0" xfId="0"/>
    <xf numFmtId="0" fontId="1" fillId="0" borderId="0" xfId="3"/>
    <xf numFmtId="0" fontId="4" fillId="0" borderId="0" xfId="4" applyFont="1" applyBorder="1"/>
    <xf numFmtId="0" fontId="5" fillId="0" borderId="0" xfId="3" applyFont="1" applyFill="1" applyBorder="1" applyAlignment="1">
      <alignment horizontal="left"/>
    </xf>
    <xf numFmtId="0" fontId="6" fillId="0" borderId="0" xfId="3" applyFont="1" applyFill="1" applyBorder="1"/>
    <xf numFmtId="0" fontId="8" fillId="0" borderId="0" xfId="3" applyFont="1" applyFill="1" applyBorder="1"/>
    <xf numFmtId="0" fontId="9" fillId="0" borderId="0" xfId="3" applyFont="1" applyFill="1" applyBorder="1" applyAlignment="1">
      <alignment horizontal="center"/>
    </xf>
    <xf numFmtId="0" fontId="2" fillId="0" borderId="0" xfId="3" applyFont="1" applyFill="1" applyBorder="1" applyAlignment="1">
      <alignment horizontal="left"/>
    </xf>
    <xf numFmtId="0" fontId="2" fillId="0" borderId="0" xfId="3" applyFont="1" applyFill="1" applyBorder="1" applyAlignment="1">
      <alignment horizontal="center"/>
    </xf>
    <xf numFmtId="0" fontId="9" fillId="0" borderId="1" xfId="3" applyFont="1" applyFill="1" applyBorder="1" applyAlignment="1">
      <alignment horizontal="center"/>
    </xf>
    <xf numFmtId="0" fontId="9" fillId="0" borderId="0" xfId="3" applyFont="1" applyFill="1" applyBorder="1" applyAlignment="1">
      <alignment horizontal="left"/>
    </xf>
    <xf numFmtId="49" fontId="2" fillId="0" borderId="0" xfId="1" applyNumberFormat="1" applyFont="1" applyFill="1" applyBorder="1"/>
    <xf numFmtId="0" fontId="2" fillId="0" borderId="0" xfId="3" applyFont="1" applyFill="1" applyBorder="1"/>
    <xf numFmtId="164" fontId="2" fillId="0" borderId="0" xfId="2" applyNumberFormat="1" applyFont="1" applyFill="1" applyBorder="1" applyAlignment="1">
      <alignment horizontal="right"/>
    </xf>
    <xf numFmtId="0" fontId="10" fillId="0" borderId="0" xfId="3" applyFont="1" applyFill="1" applyBorder="1"/>
    <xf numFmtId="165" fontId="2" fillId="0" borderId="0" xfId="1" applyNumberFormat="1" applyFont="1" applyFill="1" applyBorder="1" applyAlignment="1">
      <alignment horizontal="right"/>
    </xf>
    <xf numFmtId="165" fontId="11" fillId="0" borderId="0" xfId="1" applyNumberFormat="1" applyFont="1" applyFill="1" applyBorder="1" applyAlignment="1">
      <alignment horizontal="right"/>
    </xf>
    <xf numFmtId="165" fontId="2" fillId="0" borderId="1" xfId="1" applyNumberFormat="1" applyFont="1" applyFill="1" applyBorder="1" applyAlignment="1">
      <alignment horizontal="right"/>
    </xf>
    <xf numFmtId="49" fontId="9" fillId="0" borderId="0" xfId="1" applyNumberFormat="1" applyFont="1" applyFill="1" applyBorder="1"/>
    <xf numFmtId="0" fontId="9" fillId="0" borderId="0" xfId="3" applyFont="1" applyFill="1" applyBorder="1"/>
    <xf numFmtId="165" fontId="9" fillId="0" borderId="0" xfId="1" applyNumberFormat="1" applyFont="1" applyFill="1" applyBorder="1" applyAlignment="1">
      <alignment horizontal="right"/>
    </xf>
    <xf numFmtId="165" fontId="10" fillId="0" borderId="0" xfId="3" applyNumberFormat="1" applyFont="1" applyFill="1" applyBorder="1"/>
    <xf numFmtId="164" fontId="2" fillId="0" borderId="2" xfId="2" applyNumberFormat="1" applyFont="1" applyFill="1" applyBorder="1" applyAlignment="1">
      <alignment horizontal="right"/>
    </xf>
    <xf numFmtId="49" fontId="2" fillId="0" borderId="0" xfId="1" applyNumberFormat="1" applyFont="1" applyFill="1" applyBorder="1" applyAlignment="1">
      <alignment horizontal="right"/>
    </xf>
    <xf numFmtId="44" fontId="2" fillId="0" borderId="0" xfId="2" applyNumberFormat="1" applyFont="1" applyFill="1" applyBorder="1" applyAlignment="1">
      <alignment horizontal="right"/>
    </xf>
    <xf numFmtId="43" fontId="2" fillId="0" borderId="1" xfId="1" applyFont="1" applyFill="1" applyBorder="1" applyAlignment="1">
      <alignment horizontal="right"/>
    </xf>
    <xf numFmtId="43" fontId="2" fillId="0" borderId="0" xfId="1" applyFont="1" applyFill="1" applyBorder="1" applyAlignment="1">
      <alignment horizontal="right"/>
    </xf>
    <xf numFmtId="44" fontId="2" fillId="0" borderId="2" xfId="2" applyFont="1" applyFill="1" applyBorder="1" applyAlignment="1">
      <alignment horizontal="right"/>
    </xf>
    <xf numFmtId="44" fontId="2" fillId="0" borderId="0" xfId="2" applyFont="1" applyFill="1" applyBorder="1" applyAlignment="1">
      <alignment horizontal="right"/>
    </xf>
    <xf numFmtId="44" fontId="9" fillId="0" borderId="0" xfId="2" applyFont="1" applyFill="1" applyBorder="1" applyAlignment="1">
      <alignment horizontal="right"/>
    </xf>
    <xf numFmtId="49" fontId="13" fillId="0" borderId="0" xfId="1" applyNumberFormat="1" applyFont="1" applyFill="1" applyBorder="1"/>
    <xf numFmtId="44" fontId="9" fillId="0" borderId="0" xfId="2" applyFont="1" applyFill="1" applyBorder="1"/>
    <xf numFmtId="0" fontId="1" fillId="0" borderId="0" xfId="3" applyFont="1" applyFill="1" applyBorder="1"/>
    <xf numFmtId="0" fontId="1" fillId="0" borderId="0" xfId="3" applyFont="1" applyFill="1"/>
    <xf numFmtId="0" fontId="15" fillId="0" borderId="0" xfId="4" applyFont="1" applyBorder="1"/>
    <xf numFmtId="165" fontId="16" fillId="0" borderId="0" xfId="5" applyNumberFormat="1" applyFont="1" applyFill="1"/>
    <xf numFmtId="0" fontId="3" fillId="0" borderId="0" xfId="4"/>
    <xf numFmtId="0" fontId="16" fillId="0" borderId="0" xfId="4" applyFont="1" applyBorder="1"/>
    <xf numFmtId="0" fontId="16" fillId="0" borderId="0" xfId="4" applyFont="1" applyFill="1"/>
    <xf numFmtId="0" fontId="9" fillId="0" borderId="1" xfId="5" applyNumberFormat="1" applyFont="1" applyFill="1" applyBorder="1" applyAlignment="1">
      <alignment horizontal="center"/>
    </xf>
    <xf numFmtId="0" fontId="9" fillId="0" borderId="3" xfId="5" applyNumberFormat="1" applyFont="1" applyFill="1" applyBorder="1" applyAlignment="1">
      <alignment horizontal="center"/>
    </xf>
    <xf numFmtId="0" fontId="18" fillId="0" borderId="0" xfId="4" applyFont="1" applyFill="1"/>
    <xf numFmtId="0" fontId="9" fillId="0" borderId="0" xfId="5" applyNumberFormat="1" applyFont="1" applyFill="1" applyBorder="1" applyAlignment="1">
      <alignment horizontal="center"/>
    </xf>
    <xf numFmtId="164" fontId="16" fillId="0" borderId="0" xfId="6" applyNumberFormat="1" applyFont="1" applyFill="1" applyBorder="1"/>
    <xf numFmtId="0" fontId="16" fillId="0" borderId="0" xfId="4" quotePrefix="1" applyFont="1" applyFill="1"/>
    <xf numFmtId="41" fontId="16" fillId="0" borderId="0" xfId="5" applyNumberFormat="1" applyFont="1"/>
    <xf numFmtId="0" fontId="19" fillId="0" borderId="0" xfId="4" quotePrefix="1" applyFont="1" applyFill="1"/>
    <xf numFmtId="165" fontId="16" fillId="0" borderId="3" xfId="5" applyNumberFormat="1" applyFont="1" applyBorder="1"/>
    <xf numFmtId="165" fontId="16" fillId="0" borderId="0" xfId="5" applyNumberFormat="1" applyFont="1"/>
    <xf numFmtId="165" fontId="16" fillId="0" borderId="0" xfId="5" applyNumberFormat="1" applyFont="1" applyBorder="1"/>
    <xf numFmtId="0" fontId="19" fillId="0" borderId="0" xfId="4" applyFont="1" applyFill="1"/>
    <xf numFmtId="165" fontId="19" fillId="0" borderId="0" xfId="5" applyNumberFormat="1" applyFont="1"/>
    <xf numFmtId="0" fontId="16" fillId="0" borderId="0" xfId="4" quotePrefix="1" applyFont="1" applyFill="1" applyBorder="1"/>
    <xf numFmtId="165" fontId="19" fillId="0" borderId="0" xfId="5" applyNumberFormat="1" applyFont="1" applyBorder="1"/>
    <xf numFmtId="0" fontId="3" fillId="0" borderId="0" xfId="4" applyFill="1"/>
    <xf numFmtId="164" fontId="3" fillId="0" borderId="0" xfId="4" applyNumberFormat="1"/>
    <xf numFmtId="41" fontId="16" fillId="0" borderId="0" xfId="5" applyNumberFormat="1" applyFont="1" applyFill="1"/>
    <xf numFmtId="165" fontId="16" fillId="0" borderId="3" xfId="5" applyNumberFormat="1" applyFont="1" applyFill="1" applyBorder="1"/>
    <xf numFmtId="165" fontId="16" fillId="0" borderId="0" xfId="5" applyNumberFormat="1" applyFont="1" applyFill="1" applyBorder="1"/>
    <xf numFmtId="165" fontId="19" fillId="0" borderId="0" xfId="5" applyNumberFormat="1" applyFont="1" applyFill="1" applyBorder="1"/>
    <xf numFmtId="0" fontId="14" fillId="2" borderId="5" xfId="4" quotePrefix="1" applyFont="1" applyFill="1" applyBorder="1" applyAlignment="1">
      <alignment vertical="center" wrapText="1"/>
    </xf>
    <xf numFmtId="164" fontId="16" fillId="0" borderId="0" xfId="2" applyNumberFormat="1" applyFont="1" applyFill="1" applyBorder="1"/>
    <xf numFmtId="49" fontId="16" fillId="0" borderId="0" xfId="1" applyNumberFormat="1" applyFont="1" applyFill="1" applyBorder="1"/>
    <xf numFmtId="165" fontId="16" fillId="0" borderId="1" xfId="5" applyNumberFormat="1" applyFont="1" applyFill="1" applyBorder="1"/>
    <xf numFmtId="0" fontId="16" fillId="0" borderId="0" xfId="4" applyFont="1" applyFill="1" applyBorder="1"/>
    <xf numFmtId="165" fontId="22" fillId="0" borderId="0" xfId="5" applyNumberFormat="1" applyFont="1" applyFill="1"/>
    <xf numFmtId="0" fontId="22" fillId="0" borderId="0" xfId="4" applyFont="1" applyFill="1"/>
    <xf numFmtId="165" fontId="1" fillId="0" borderId="0" xfId="5" applyNumberFormat="1" applyFont="1" applyFill="1"/>
    <xf numFmtId="0" fontId="23" fillId="0" borderId="0" xfId="3" applyFont="1" applyFill="1"/>
    <xf numFmtId="0" fontId="2" fillId="0" borderId="0" xfId="3" applyFont="1" applyFill="1"/>
    <xf numFmtId="0" fontId="1" fillId="0" borderId="0" xfId="3" applyFont="1" applyFill="1" applyAlignment="1">
      <alignment horizontal="center"/>
    </xf>
    <xf numFmtId="0" fontId="1" fillId="0" borderId="0" xfId="3" applyFont="1" applyFill="1" applyBorder="1" applyAlignment="1">
      <alignment horizontal="center"/>
    </xf>
    <xf numFmtId="0" fontId="24" fillId="0" borderId="0" xfId="3" applyFont="1" applyFill="1"/>
    <xf numFmtId="0" fontId="25" fillId="0" borderId="0" xfId="3" applyFont="1" applyFill="1" applyBorder="1" applyAlignment="1">
      <alignment horizontal="center"/>
    </xf>
    <xf numFmtId="0" fontId="25" fillId="0" borderId="1" xfId="1" quotePrefix="1" applyNumberFormat="1" applyFont="1" applyFill="1" applyBorder="1" applyAlignment="1" applyProtection="1">
      <alignment horizontal="center"/>
    </xf>
    <xf numFmtId="0" fontId="25" fillId="0" borderId="0" xfId="1" quotePrefix="1" applyNumberFormat="1" applyFont="1" applyFill="1" applyBorder="1" applyAlignment="1" applyProtection="1">
      <alignment horizontal="center"/>
    </xf>
    <xf numFmtId="0" fontId="26" fillId="2" borderId="5" xfId="3" applyFont="1" applyFill="1" applyBorder="1" applyAlignment="1">
      <alignment horizontal="left" vertical="center" wrapText="1"/>
    </xf>
    <xf numFmtId="0" fontId="1" fillId="0" borderId="0" xfId="3" applyFill="1"/>
    <xf numFmtId="0" fontId="1" fillId="0" borderId="0" xfId="3" applyFill="1" applyBorder="1"/>
    <xf numFmtId="164" fontId="24" fillId="0" borderId="0" xfId="2" applyNumberFormat="1" applyFont="1" applyFill="1" applyBorder="1"/>
    <xf numFmtId="41" fontId="24" fillId="0" borderId="0" xfId="1" applyNumberFormat="1" applyFont="1" applyFill="1" applyBorder="1" applyAlignment="1">
      <alignment horizontal="right"/>
    </xf>
    <xf numFmtId="165" fontId="24" fillId="0" borderId="0" xfId="1" applyNumberFormat="1" applyFont="1" applyFill="1" applyBorder="1" applyAlignment="1">
      <alignment horizontal="left"/>
    </xf>
    <xf numFmtId="0" fontId="25" fillId="0" borderId="0" xfId="3" applyFont="1" applyFill="1" applyBorder="1" applyAlignment="1">
      <alignment horizontal="left"/>
    </xf>
    <xf numFmtId="165" fontId="24" fillId="0" borderId="6" xfId="1" applyNumberFormat="1" applyFont="1" applyFill="1" applyBorder="1" applyAlignment="1">
      <alignment horizontal="left"/>
    </xf>
    <xf numFmtId="165" fontId="1" fillId="0" borderId="0" xfId="1" applyNumberFormat="1" applyFont="1" applyFill="1" applyBorder="1"/>
    <xf numFmtId="42" fontId="27" fillId="0" borderId="0" xfId="7" applyNumberFormat="1" applyFont="1" applyFill="1" applyBorder="1"/>
    <xf numFmtId="41" fontId="24" fillId="0" borderId="1" xfId="1" applyNumberFormat="1" applyFont="1" applyFill="1" applyBorder="1" applyAlignment="1">
      <alignment horizontal="right"/>
    </xf>
    <xf numFmtId="0" fontId="0" fillId="0" borderId="0" xfId="3" applyFont="1" applyFill="1"/>
    <xf numFmtId="164" fontId="24" fillId="0" borderId="0" xfId="2" applyNumberFormat="1" applyFont="1" applyFill="1" applyBorder="1" applyAlignment="1">
      <alignment horizontal="left"/>
    </xf>
    <xf numFmtId="42" fontId="27" fillId="0" borderId="4" xfId="7" applyNumberFormat="1" applyFont="1" applyFill="1" applyBorder="1"/>
    <xf numFmtId="0" fontId="25" fillId="0" borderId="0" xfId="3" applyFont="1" applyFill="1" applyAlignment="1">
      <alignment horizontal="left" indent="2"/>
    </xf>
    <xf numFmtId="164" fontId="25" fillId="0" borderId="0" xfId="2" applyNumberFormat="1" applyFont="1" applyFill="1" applyBorder="1" applyAlignment="1">
      <alignment horizontal="left"/>
    </xf>
    <xf numFmtId="44" fontId="24" fillId="0" borderId="0" xfId="2" applyNumberFormat="1" applyFont="1" applyFill="1" applyAlignment="1">
      <alignment horizontal="center"/>
    </xf>
    <xf numFmtId="44" fontId="24" fillId="0" borderId="0" xfId="2" applyNumberFormat="1" applyFont="1" applyFill="1" applyBorder="1" applyAlignment="1">
      <alignment horizontal="center"/>
    </xf>
    <xf numFmtId="166" fontId="24" fillId="0" borderId="0" xfId="1" applyNumberFormat="1" applyFont="1" applyFill="1" applyBorder="1" applyAlignment="1"/>
    <xf numFmtId="44" fontId="24" fillId="0" borderId="4" xfId="2" applyNumberFormat="1" applyFont="1" applyFill="1" applyBorder="1" applyAlignment="1">
      <alignment horizontal="left"/>
    </xf>
    <xf numFmtId="44" fontId="24" fillId="0" borderId="0" xfId="2" applyNumberFormat="1" applyFont="1" applyFill="1" applyBorder="1" applyAlignment="1">
      <alignment horizontal="left"/>
    </xf>
    <xf numFmtId="39" fontId="24" fillId="0" borderId="0" xfId="3" applyNumberFormat="1" applyFont="1" applyFill="1"/>
    <xf numFmtId="39" fontId="24" fillId="0" borderId="0" xfId="3" applyNumberFormat="1" applyFont="1" applyFill="1" applyBorder="1"/>
    <xf numFmtId="0" fontId="24" fillId="0" borderId="0" xfId="3" quotePrefix="1" applyFont="1" applyFill="1"/>
    <xf numFmtId="0" fontId="29" fillId="0" borderId="0" xfId="3" applyFont="1" applyFill="1"/>
    <xf numFmtId="165" fontId="29" fillId="0" borderId="0" xfId="1" applyNumberFormat="1" applyFont="1" applyFill="1" applyBorder="1"/>
    <xf numFmtId="43" fontId="1" fillId="0" borderId="0" xfId="3" applyNumberFormat="1" applyFont="1" applyFill="1"/>
    <xf numFmtId="43" fontId="1" fillId="0" borderId="0" xfId="1" applyNumberFormat="1" applyFont="1" applyFill="1"/>
    <xf numFmtId="165" fontId="1" fillId="0" borderId="0" xfId="1" applyNumberFormat="1" applyFont="1" applyFill="1"/>
    <xf numFmtId="2" fontId="1" fillId="0" borderId="0" xfId="3" applyNumberFormat="1" applyFont="1" applyFill="1"/>
    <xf numFmtId="43" fontId="1" fillId="0" borderId="0" xfId="1" applyFont="1" applyFill="1"/>
    <xf numFmtId="43" fontId="1" fillId="0" borderId="0" xfId="1" applyFont="1" applyFill="1" applyBorder="1"/>
    <xf numFmtId="0" fontId="9" fillId="0" borderId="1" xfId="3" applyFont="1" applyFill="1" applyBorder="1" applyAlignment="1">
      <alignment horizontal="center"/>
    </xf>
    <xf numFmtId="0" fontId="2" fillId="3" borderId="0" xfId="3" applyFont="1" applyFill="1" applyAlignment="1">
      <alignment vertical="center" wrapText="1"/>
    </xf>
    <xf numFmtId="0" fontId="1" fillId="3" borderId="0" xfId="3" applyFill="1"/>
    <xf numFmtId="164" fontId="19" fillId="0" borderId="2" xfId="6" applyNumberFormat="1" applyFont="1" applyFill="1" applyBorder="1"/>
    <xf numFmtId="0" fontId="3" fillId="0" borderId="0" xfId="4" applyBorder="1"/>
    <xf numFmtId="0" fontId="3" fillId="0" borderId="0" xfId="4"/>
    <xf numFmtId="165" fontId="16" fillId="0" borderId="0" xfId="5" applyNumberFormat="1" applyFont="1" applyFill="1"/>
    <xf numFmtId="0" fontId="16" fillId="0" borderId="0" xfId="4" applyFont="1" applyFill="1"/>
    <xf numFmtId="165" fontId="16" fillId="0" borderId="0" xfId="5" applyNumberFormat="1" applyFont="1" applyFill="1" applyBorder="1"/>
    <xf numFmtId="0" fontId="19" fillId="0" borderId="0" xfId="4" applyFont="1" applyFill="1"/>
    <xf numFmtId="165" fontId="16" fillId="0" borderId="6" xfId="1" applyNumberFormat="1" applyFont="1" applyFill="1" applyBorder="1"/>
    <xf numFmtId="165" fontId="30" fillId="0" borderId="0" xfId="1" applyNumberFormat="1" applyFont="1" applyBorder="1"/>
    <xf numFmtId="165" fontId="16" fillId="0" borderId="0" xfId="1" applyNumberFormat="1" applyFont="1" applyFill="1" applyBorder="1"/>
    <xf numFmtId="164" fontId="19" fillId="0" borderId="4" xfId="2" applyNumberFormat="1" applyFont="1" applyFill="1" applyBorder="1"/>
    <xf numFmtId="0" fontId="24" fillId="0" borderId="0" xfId="0" applyFont="1" applyFill="1"/>
    <xf numFmtId="0" fontId="24" fillId="0" borderId="0" xfId="0" applyFont="1" applyFill="1" applyBorder="1" applyAlignment="1">
      <alignment horizontal="left"/>
    </xf>
    <xf numFmtId="0" fontId="24" fillId="0" borderId="0" xfId="0" applyFont="1" applyFill="1" applyAlignment="1">
      <alignment horizontal="left"/>
    </xf>
    <xf numFmtId="0" fontId="24" fillId="0" borderId="0" xfId="0" applyFont="1" applyFill="1" applyBorder="1"/>
    <xf numFmtId="0" fontId="25" fillId="3" borderId="0" xfId="7" applyFont="1" applyFill="1" applyBorder="1" applyAlignment="1">
      <alignment horizontal="left" wrapText="1"/>
    </xf>
    <xf numFmtId="0" fontId="25" fillId="0" borderId="0" xfId="0" applyFont="1" applyFill="1" applyBorder="1" applyAlignment="1">
      <alignment horizontal="left"/>
    </xf>
    <xf numFmtId="0" fontId="14" fillId="0" borderId="0" xfId="3" applyFont="1" applyFill="1" applyAlignment="1">
      <alignment horizontal="left" wrapText="1"/>
    </xf>
    <xf numFmtId="0" fontId="7" fillId="0" borderId="0" xfId="3" applyFont="1" applyFill="1" applyBorder="1" applyAlignment="1">
      <alignment horizontal="center"/>
    </xf>
    <xf numFmtId="0" fontId="2" fillId="0" borderId="0" xfId="3" applyFont="1" applyFill="1" applyBorder="1" applyAlignment="1">
      <alignment horizontal="center"/>
    </xf>
    <xf numFmtId="0" fontId="9" fillId="0" borderId="1" xfId="3" applyFont="1" applyFill="1" applyBorder="1" applyAlignment="1">
      <alignment horizontal="center"/>
    </xf>
    <xf numFmtId="0" fontId="17" fillId="0" borderId="0" xfId="4" applyFont="1" applyBorder="1" applyAlignment="1">
      <alignment horizontal="center"/>
    </xf>
    <xf numFmtId="0" fontId="2" fillId="0" borderId="0" xfId="4" applyFont="1" applyBorder="1" applyAlignment="1">
      <alignment horizontal="center"/>
    </xf>
    <xf numFmtId="0" fontId="9" fillId="0" borderId="1" xfId="5" quotePrefix="1" applyNumberFormat="1" applyFont="1" applyFill="1" applyBorder="1" applyAlignment="1">
      <alignment horizontal="center"/>
    </xf>
    <xf numFmtId="0" fontId="17" fillId="0" borderId="0" xfId="3" applyFont="1" applyFill="1" applyAlignment="1">
      <alignment horizontal="center"/>
    </xf>
    <xf numFmtId="0" fontId="2" fillId="0" borderId="0" xfId="3" applyFont="1" applyFill="1" applyAlignment="1">
      <alignment horizontal="center"/>
    </xf>
    <xf numFmtId="0" fontId="25" fillId="0" borderId="1" xfId="3" applyFont="1" applyFill="1" applyBorder="1" applyAlignment="1">
      <alignment horizontal="center"/>
    </xf>
  </cellXfs>
  <cellStyles count="9">
    <cellStyle name="Comma" xfId="1" builtinId="3"/>
    <cellStyle name="Comma 2" xfId="5"/>
    <cellStyle name="Currency" xfId="2" builtinId="4"/>
    <cellStyle name="Currency 3" xfId="6"/>
    <cellStyle name="Normal" xfId="0" builtinId="0"/>
    <cellStyle name="Normal 2" xfId="7"/>
    <cellStyle name="Normal 3" xfId="8"/>
    <cellStyle name="Normal 4" xfId="4"/>
    <cellStyle name="Normal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Q4"/>
  <sheetViews>
    <sheetView tabSelected="1" zoomScaleNormal="100" workbookViewId="0">
      <selection activeCell="B21" sqref="B21"/>
    </sheetView>
  </sheetViews>
  <sheetFormatPr defaultColWidth="9.1796875" defaultRowHeight="12.5" x14ac:dyDescent="0.25"/>
  <cols>
    <col min="1" max="1" width="9.1796875" style="110"/>
    <col min="2" max="2" width="134.453125" style="110" customWidth="1"/>
    <col min="3" max="16384" width="9.1796875" style="110"/>
  </cols>
  <sheetData>
    <row r="3" spans="2:17" ht="139.5" x14ac:dyDescent="0.25">
      <c r="B3" s="109" t="s">
        <v>91</v>
      </c>
    </row>
    <row r="4" spans="2:17" ht="33.75" customHeight="1" x14ac:dyDescent="0.3">
      <c r="B4" s="128"/>
      <c r="C4" s="128"/>
      <c r="D4" s="128"/>
      <c r="E4" s="128"/>
      <c r="F4" s="128"/>
      <c r="G4" s="128"/>
      <c r="H4" s="128"/>
      <c r="I4" s="128"/>
      <c r="J4" s="128"/>
      <c r="K4" s="128"/>
      <c r="L4" s="128"/>
      <c r="M4" s="128"/>
      <c r="N4" s="128"/>
      <c r="O4" s="128"/>
      <c r="P4" s="128"/>
      <c r="Q4" s="128"/>
    </row>
  </sheetData>
  <mergeCells count="1">
    <mergeCell ref="B4:Q4"/>
  </mergeCells>
  <pageMargins left="0.7" right="0.7" top="0.75" bottom="0.75" header="0.3" footer="0.3"/>
  <pageSetup paperSize="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6"/>
  <sheetViews>
    <sheetView topLeftCell="A10" zoomScaleNormal="100" zoomScaleSheetLayoutView="70" workbookViewId="0">
      <selection activeCell="I25" sqref="I25"/>
    </sheetView>
  </sheetViews>
  <sheetFormatPr defaultColWidth="9.453125" defaultRowHeight="15.5" outlineLevelRow="1" x14ac:dyDescent="0.35"/>
  <cols>
    <col min="1" max="1" width="3.54296875" style="8" customWidth="1"/>
    <col min="2" max="2" width="69.54296875" style="12" customWidth="1"/>
    <col min="3" max="3" width="16.453125" style="5" customWidth="1"/>
    <col min="4" max="4" width="16.1796875" style="5" customWidth="1"/>
    <col min="5" max="5" width="4.1796875" style="5" customWidth="1"/>
    <col min="6" max="6" width="16.453125" style="5" customWidth="1"/>
    <col min="7" max="7" width="16.1796875" style="5" customWidth="1"/>
    <col min="8" max="8" width="17.1796875" style="5" customWidth="1"/>
    <col min="9" max="9" width="16.54296875" style="5" customWidth="1"/>
    <col min="10" max="10" width="16.7265625" style="5" customWidth="1"/>
    <col min="11" max="11" width="3.7265625" style="5" customWidth="1"/>
    <col min="12" max="12" width="17.54296875" style="5" customWidth="1"/>
    <col min="13" max="13" width="17.26953125" style="5" customWidth="1"/>
    <col min="14" max="14" width="17" style="5" customWidth="1"/>
    <col min="15" max="15" width="17.1796875" style="5" customWidth="1"/>
    <col min="16" max="16" width="17" style="5" customWidth="1"/>
    <col min="17" max="16384" width="9.453125" style="5"/>
  </cols>
  <sheetData>
    <row r="1" spans="1:16" s="4" customFormat="1" ht="15.75" customHeight="1" x14ac:dyDescent="0.35">
      <c r="A1" s="2"/>
      <c r="B1" s="3"/>
    </row>
    <row r="2" spans="1:16" ht="22.5" customHeight="1" x14ac:dyDescent="0.4">
      <c r="A2" s="129" t="s">
        <v>0</v>
      </c>
      <c r="B2" s="129"/>
      <c r="C2" s="129"/>
      <c r="D2" s="129"/>
      <c r="E2" s="129"/>
      <c r="F2" s="129"/>
      <c r="G2" s="129"/>
      <c r="H2" s="129"/>
      <c r="I2" s="129"/>
      <c r="J2" s="129"/>
      <c r="K2" s="129"/>
      <c r="L2" s="129"/>
      <c r="M2" s="129"/>
      <c r="N2" s="129"/>
      <c r="O2" s="129"/>
      <c r="P2" s="129"/>
    </row>
    <row r="3" spans="1:16" ht="22.5" customHeight="1" x14ac:dyDescent="0.4">
      <c r="A3" s="129" t="s">
        <v>1</v>
      </c>
      <c r="B3" s="129"/>
      <c r="C3" s="129"/>
      <c r="D3" s="129"/>
      <c r="E3" s="129"/>
      <c r="F3" s="129"/>
      <c r="G3" s="129"/>
      <c r="H3" s="129"/>
      <c r="I3" s="129"/>
      <c r="J3" s="129"/>
      <c r="K3" s="129"/>
      <c r="L3" s="129"/>
      <c r="M3" s="129"/>
      <c r="N3" s="129"/>
      <c r="O3" s="129"/>
      <c r="P3" s="129"/>
    </row>
    <row r="4" spans="1:16" ht="17.25" customHeight="1" x14ac:dyDescent="0.35">
      <c r="A4" s="130" t="s">
        <v>66</v>
      </c>
      <c r="B4" s="130"/>
      <c r="C4" s="130"/>
      <c r="D4" s="130"/>
      <c r="E4" s="130"/>
      <c r="F4" s="130"/>
      <c r="G4" s="130"/>
      <c r="H4" s="130"/>
      <c r="I4" s="130"/>
      <c r="J4" s="130"/>
      <c r="K4" s="130"/>
      <c r="L4" s="130"/>
      <c r="M4" s="130"/>
      <c r="N4" s="130"/>
      <c r="O4" s="130"/>
      <c r="P4" s="130"/>
    </row>
    <row r="5" spans="1:16" ht="15.75" customHeight="1" x14ac:dyDescent="0.35">
      <c r="A5" s="6"/>
      <c r="B5" s="6"/>
      <c r="C5" s="6"/>
      <c r="D5" s="6"/>
      <c r="E5" s="6"/>
      <c r="F5" s="6"/>
      <c r="G5" s="6"/>
      <c r="H5" s="6"/>
      <c r="I5" s="6"/>
      <c r="J5" s="6"/>
      <c r="K5" s="6"/>
      <c r="L5" s="6"/>
      <c r="M5" s="6"/>
      <c r="N5" s="6"/>
      <c r="O5" s="6"/>
      <c r="P5" s="6"/>
    </row>
    <row r="6" spans="1:16" ht="15.75" customHeight="1" x14ac:dyDescent="0.35">
      <c r="A6" s="7"/>
      <c r="B6" s="8"/>
      <c r="C6" s="6"/>
      <c r="D6" s="6"/>
      <c r="E6" s="6"/>
      <c r="F6" s="6"/>
      <c r="G6" s="6"/>
      <c r="H6" s="6"/>
      <c r="I6" s="6"/>
      <c r="J6" s="6"/>
      <c r="K6" s="6"/>
      <c r="L6" s="6"/>
      <c r="M6" s="6"/>
      <c r="N6" s="6"/>
      <c r="O6" s="6"/>
      <c r="P6" s="6"/>
    </row>
    <row r="7" spans="1:16" ht="15.75" customHeight="1" x14ac:dyDescent="0.35">
      <c r="A7" s="6"/>
      <c r="B7" s="6"/>
      <c r="C7" s="131">
        <v>2019</v>
      </c>
      <c r="D7" s="131"/>
      <c r="E7" s="6"/>
      <c r="F7" s="131">
        <v>2018</v>
      </c>
      <c r="G7" s="131"/>
      <c r="H7" s="131"/>
      <c r="I7" s="131"/>
      <c r="J7" s="131"/>
      <c r="K7" s="6"/>
      <c r="L7" s="131">
        <v>2017</v>
      </c>
      <c r="M7" s="131"/>
      <c r="N7" s="131"/>
      <c r="O7" s="131"/>
      <c r="P7" s="131"/>
    </row>
    <row r="8" spans="1:16" x14ac:dyDescent="0.35">
      <c r="A8" s="6"/>
      <c r="B8" s="6"/>
      <c r="C8" s="108" t="s">
        <v>2</v>
      </c>
      <c r="D8" s="108" t="s">
        <v>3</v>
      </c>
      <c r="E8"/>
      <c r="F8" s="9" t="s">
        <v>2</v>
      </c>
      <c r="G8" s="9" t="s">
        <v>3</v>
      </c>
      <c r="H8" s="9" t="s">
        <v>4</v>
      </c>
      <c r="I8" s="9" t="s">
        <v>5</v>
      </c>
      <c r="J8" s="9" t="s">
        <v>6</v>
      </c>
      <c r="K8" s="6"/>
      <c r="L8" s="9" t="s">
        <v>2</v>
      </c>
      <c r="M8" s="9" t="s">
        <v>3</v>
      </c>
      <c r="N8" s="9" t="s">
        <v>4</v>
      </c>
      <c r="O8" s="9" t="s">
        <v>5</v>
      </c>
      <c r="P8" s="9" t="s">
        <v>6</v>
      </c>
    </row>
    <row r="9" spans="1:16" ht="15.75" customHeight="1" x14ac:dyDescent="0.35">
      <c r="A9" s="7" t="s">
        <v>7</v>
      </c>
      <c r="B9" s="10"/>
      <c r="E9"/>
    </row>
    <row r="10" spans="1:16" s="14" customFormat="1" ht="15.65" customHeight="1" x14ac:dyDescent="0.35">
      <c r="A10" s="11"/>
      <c r="B10" s="12" t="s">
        <v>8</v>
      </c>
      <c r="C10" s="13">
        <v>89787</v>
      </c>
      <c r="D10" s="13">
        <v>85551</v>
      </c>
      <c r="E10"/>
      <c r="F10" s="13">
        <v>106708</v>
      </c>
      <c r="G10" s="13">
        <v>93811</v>
      </c>
      <c r="H10" s="13">
        <v>88799</v>
      </c>
      <c r="I10" s="13">
        <v>106334</v>
      </c>
      <c r="J10" s="13">
        <f>SUM(F10:I10)</f>
        <v>395652</v>
      </c>
      <c r="K10" s="13"/>
      <c r="L10" s="13">
        <v>91716</v>
      </c>
      <c r="M10" s="13">
        <v>105058</v>
      </c>
      <c r="N10" s="13">
        <v>92862</v>
      </c>
      <c r="O10" s="13">
        <v>111068</v>
      </c>
      <c r="P10" s="13">
        <f>SUM(L10:O10)</f>
        <v>400704</v>
      </c>
    </row>
    <row r="11" spans="1:16" s="14" customFormat="1" ht="15.65" customHeight="1" x14ac:dyDescent="0.35">
      <c r="A11" s="11"/>
      <c r="B11" s="12" t="s">
        <v>9</v>
      </c>
      <c r="C11" s="15">
        <v>50953</v>
      </c>
      <c r="D11" s="15">
        <v>46490</v>
      </c>
      <c r="E11"/>
      <c r="F11" s="15">
        <v>59993</v>
      </c>
      <c r="G11" s="15">
        <v>55457</v>
      </c>
      <c r="H11" s="15">
        <v>50403</v>
      </c>
      <c r="I11" s="15">
        <v>52451</v>
      </c>
      <c r="J11" s="15">
        <f>SUM(F11:I11)</f>
        <v>218304</v>
      </c>
      <c r="K11" s="15"/>
      <c r="L11" s="15">
        <v>61055</v>
      </c>
      <c r="M11" s="15">
        <v>58639</v>
      </c>
      <c r="N11" s="15">
        <v>53627</v>
      </c>
      <c r="O11" s="15">
        <v>58091</v>
      </c>
      <c r="P11" s="15">
        <f>SUM(L11:O11)</f>
        <v>231412</v>
      </c>
    </row>
    <row r="12" spans="1:16" s="14" customFormat="1" ht="15.65" hidden="1" customHeight="1" outlineLevel="1" x14ac:dyDescent="0.35">
      <c r="A12" s="11"/>
      <c r="B12" s="12" t="s">
        <v>10</v>
      </c>
      <c r="C12" s="15">
        <v>0</v>
      </c>
      <c r="D12" s="15">
        <v>0</v>
      </c>
      <c r="E12"/>
      <c r="F12" s="15">
        <v>0</v>
      </c>
      <c r="G12" s="15">
        <v>0</v>
      </c>
      <c r="H12" s="15">
        <v>0</v>
      </c>
      <c r="I12" s="15">
        <v>0</v>
      </c>
      <c r="J12" s="15">
        <f t="shared" ref="J12:J16" si="0">SUM(F12:I12)</f>
        <v>0</v>
      </c>
      <c r="K12" s="15"/>
      <c r="L12" s="15">
        <v>0</v>
      </c>
      <c r="M12" s="15">
        <v>0</v>
      </c>
      <c r="N12" s="15">
        <v>0</v>
      </c>
      <c r="O12" s="15">
        <v>0</v>
      </c>
      <c r="P12" s="15">
        <f t="shared" ref="P12:P16" si="1">SUM(L12:O12)</f>
        <v>0</v>
      </c>
    </row>
    <row r="13" spans="1:16" s="14" customFormat="1" ht="15.65" customHeight="1" collapsed="1" x14ac:dyDescent="0.35">
      <c r="A13" s="11"/>
      <c r="B13" s="12" t="s">
        <v>11</v>
      </c>
      <c r="C13" s="15">
        <v>22157</v>
      </c>
      <c r="D13" s="15">
        <v>18445</v>
      </c>
      <c r="E13"/>
      <c r="F13" s="15">
        <v>24965</v>
      </c>
      <c r="G13" s="15">
        <v>19455</v>
      </c>
      <c r="H13" s="15">
        <v>21432</v>
      </c>
      <c r="I13" s="15">
        <v>18215</v>
      </c>
      <c r="J13" s="15">
        <f t="shared" si="0"/>
        <v>84067</v>
      </c>
      <c r="K13" s="15"/>
      <c r="L13" s="16">
        <v>25856</v>
      </c>
      <c r="M13" s="16">
        <v>24185</v>
      </c>
      <c r="N13" s="15">
        <v>22720</v>
      </c>
      <c r="O13" s="15">
        <v>20240</v>
      </c>
      <c r="P13" s="15">
        <f t="shared" si="1"/>
        <v>93001</v>
      </c>
    </row>
    <row r="14" spans="1:16" s="14" customFormat="1" ht="15.65" customHeight="1" x14ac:dyDescent="0.35">
      <c r="A14" s="11"/>
      <c r="B14" s="12" t="s">
        <v>12</v>
      </c>
      <c r="C14" s="15">
        <v>97043</v>
      </c>
      <c r="D14" s="15">
        <v>92419</v>
      </c>
      <c r="E14"/>
      <c r="F14" s="15">
        <v>100349</v>
      </c>
      <c r="G14" s="15">
        <v>97129</v>
      </c>
      <c r="H14" s="15">
        <v>96799</v>
      </c>
      <c r="I14" s="15">
        <v>100280</v>
      </c>
      <c r="J14" s="15">
        <f t="shared" si="0"/>
        <v>394557</v>
      </c>
      <c r="K14" s="15"/>
      <c r="L14" s="16">
        <v>103120</v>
      </c>
      <c r="M14" s="16">
        <v>102450</v>
      </c>
      <c r="N14" s="15">
        <v>100701</v>
      </c>
      <c r="O14" s="15">
        <v>100124</v>
      </c>
      <c r="P14" s="15">
        <f t="shared" si="1"/>
        <v>406395</v>
      </c>
    </row>
    <row r="15" spans="1:16" s="14" customFormat="1" ht="15.65" customHeight="1" x14ac:dyDescent="0.35">
      <c r="A15" s="11"/>
      <c r="B15" s="12" t="s">
        <v>13</v>
      </c>
      <c r="C15" s="15">
        <v>128621</v>
      </c>
      <c r="D15" s="15">
        <v>127683</v>
      </c>
      <c r="E15"/>
      <c r="F15" s="15">
        <v>140650</v>
      </c>
      <c r="G15" s="15">
        <v>138598</v>
      </c>
      <c r="H15" s="15">
        <v>138055</v>
      </c>
      <c r="I15" s="15">
        <v>135169</v>
      </c>
      <c r="J15" s="15">
        <f t="shared" si="0"/>
        <v>552472</v>
      </c>
      <c r="K15" s="15"/>
      <c r="L15" s="15">
        <v>150817</v>
      </c>
      <c r="M15" s="15">
        <v>140711</v>
      </c>
      <c r="N15" s="15">
        <v>144000</v>
      </c>
      <c r="O15" s="15">
        <v>145946</v>
      </c>
      <c r="P15" s="15">
        <f t="shared" si="1"/>
        <v>581474</v>
      </c>
    </row>
    <row r="16" spans="1:16" s="14" customFormat="1" ht="15.65" customHeight="1" x14ac:dyDescent="0.35">
      <c r="A16" s="11"/>
      <c r="B16" s="12" t="s">
        <v>14</v>
      </c>
      <c r="C16" s="17">
        <v>406523</v>
      </c>
      <c r="D16" s="17">
        <v>417985</v>
      </c>
      <c r="E16"/>
      <c r="F16" s="17">
        <v>387624</v>
      </c>
      <c r="G16" s="17">
        <v>369088</v>
      </c>
      <c r="H16" s="17">
        <v>364793</v>
      </c>
      <c r="I16" s="17">
        <v>444965</v>
      </c>
      <c r="J16" s="17">
        <f t="shared" si="0"/>
        <v>1566470</v>
      </c>
      <c r="K16" s="15"/>
      <c r="L16" s="17">
        <v>224844</v>
      </c>
      <c r="M16" s="17">
        <v>218274</v>
      </c>
      <c r="N16" s="17">
        <v>230520</v>
      </c>
      <c r="O16" s="17">
        <v>397383</v>
      </c>
      <c r="P16" s="17">
        <f t="shared" si="1"/>
        <v>1071021</v>
      </c>
    </row>
    <row r="17" spans="1:16" s="14" customFormat="1" ht="8.25" customHeight="1" x14ac:dyDescent="0.35">
      <c r="A17" s="11"/>
      <c r="B17" s="12"/>
      <c r="C17" s="15"/>
      <c r="D17" s="15"/>
      <c r="E17"/>
      <c r="F17" s="15"/>
      <c r="G17" s="15"/>
      <c r="H17" s="15"/>
      <c r="I17" s="15"/>
      <c r="J17" s="15"/>
      <c r="K17" s="15"/>
      <c r="L17" s="15"/>
      <c r="M17" s="15"/>
      <c r="N17" s="15"/>
      <c r="O17" s="15"/>
      <c r="P17" s="15"/>
    </row>
    <row r="18" spans="1:16" s="14" customFormat="1" ht="15" customHeight="1" x14ac:dyDescent="0.35">
      <c r="A18" s="18"/>
      <c r="B18" s="12" t="s">
        <v>15</v>
      </c>
      <c r="C18" s="17">
        <f>SUM(C10:C17)</f>
        <v>795084</v>
      </c>
      <c r="D18" s="17">
        <f t="shared" ref="D18:J18" si="2">SUM(D10:D17)</f>
        <v>788573</v>
      </c>
      <c r="E18"/>
      <c r="F18" s="17">
        <f t="shared" si="2"/>
        <v>820289</v>
      </c>
      <c r="G18" s="17">
        <f t="shared" si="2"/>
        <v>773538</v>
      </c>
      <c r="H18" s="17">
        <f t="shared" si="2"/>
        <v>760281</v>
      </c>
      <c r="I18" s="17">
        <f t="shared" si="2"/>
        <v>857414</v>
      </c>
      <c r="J18" s="17">
        <f t="shared" si="2"/>
        <v>3211522</v>
      </c>
      <c r="K18" s="15"/>
      <c r="L18" s="17">
        <f t="shared" ref="L18" si="3">SUM(L10:L17)</f>
        <v>657408</v>
      </c>
      <c r="M18" s="17">
        <f t="shared" ref="M18" si="4">SUM(M10:M17)</f>
        <v>649317</v>
      </c>
      <c r="N18" s="17">
        <f t="shared" ref="N18" si="5">SUM(N10:N17)</f>
        <v>644430</v>
      </c>
      <c r="O18" s="17">
        <f t="shared" ref="O18" si="6">SUM(O10:O17)</f>
        <v>832852</v>
      </c>
      <c r="P18" s="17">
        <f t="shared" ref="P18" si="7">SUM(P10:P17)</f>
        <v>2784007</v>
      </c>
    </row>
    <row r="19" spans="1:16" s="14" customFormat="1" ht="8.25" customHeight="1" x14ac:dyDescent="0.35">
      <c r="A19" s="18"/>
      <c r="B19" s="19"/>
      <c r="C19" s="20"/>
      <c r="D19" s="20"/>
      <c r="E19"/>
      <c r="F19" s="20"/>
      <c r="G19" s="20"/>
      <c r="H19" s="20"/>
      <c r="I19" s="20"/>
      <c r="J19" s="20"/>
      <c r="K19" s="20"/>
      <c r="L19" s="20"/>
      <c r="M19" s="20"/>
      <c r="N19" s="20"/>
      <c r="O19" s="20"/>
      <c r="P19" s="20"/>
    </row>
    <row r="20" spans="1:16" s="14" customFormat="1" ht="15.65" customHeight="1" x14ac:dyDescent="0.35">
      <c r="A20" s="11" t="s">
        <v>16</v>
      </c>
      <c r="B20" s="19"/>
      <c r="C20" s="20"/>
      <c r="D20" s="20"/>
      <c r="E20"/>
      <c r="F20" s="20"/>
      <c r="G20" s="20"/>
      <c r="H20" s="20"/>
      <c r="I20" s="20"/>
      <c r="J20" s="20"/>
      <c r="K20" s="20"/>
      <c r="L20" s="20"/>
      <c r="M20" s="20"/>
      <c r="N20" s="20"/>
      <c r="O20" s="20"/>
      <c r="P20" s="20"/>
    </row>
    <row r="21" spans="1:16" ht="15.65" customHeight="1" x14ac:dyDescent="0.35">
      <c r="A21" s="11"/>
      <c r="B21" s="12" t="s">
        <v>17</v>
      </c>
      <c r="C21" s="15">
        <v>63665</v>
      </c>
      <c r="D21" s="15">
        <v>58570</v>
      </c>
      <c r="E21"/>
      <c r="F21" s="15">
        <v>61565</v>
      </c>
      <c r="G21" s="15">
        <v>57423</v>
      </c>
      <c r="H21" s="15">
        <v>50398</v>
      </c>
      <c r="I21" s="15">
        <v>60320</v>
      </c>
      <c r="J21" s="15">
        <f t="shared" ref="J21:J34" si="8">SUM(F21:I21)</f>
        <v>229706</v>
      </c>
      <c r="K21" s="15"/>
      <c r="L21" s="15">
        <v>50310</v>
      </c>
      <c r="M21" s="15">
        <v>60373</v>
      </c>
      <c r="N21" s="15">
        <v>58248</v>
      </c>
      <c r="O21" s="15">
        <v>65319</v>
      </c>
      <c r="P21" s="15">
        <f t="shared" ref="P21:P34" si="9">SUM(L21:O21)</f>
        <v>234250</v>
      </c>
    </row>
    <row r="22" spans="1:16" ht="15" customHeight="1" x14ac:dyDescent="0.35">
      <c r="A22" s="11"/>
      <c r="B22" s="12" t="s">
        <v>18</v>
      </c>
      <c r="C22" s="15">
        <v>13550</v>
      </c>
      <c r="D22" s="15">
        <v>11758</v>
      </c>
      <c r="E22"/>
      <c r="F22" s="15">
        <v>16947</v>
      </c>
      <c r="G22" s="15">
        <v>15738</v>
      </c>
      <c r="H22" s="15">
        <v>13967</v>
      </c>
      <c r="I22" s="15">
        <v>14308</v>
      </c>
      <c r="J22" s="15">
        <f t="shared" si="8"/>
        <v>60960</v>
      </c>
      <c r="K22" s="15"/>
      <c r="L22" s="15">
        <v>16852</v>
      </c>
      <c r="M22" s="15">
        <v>16216</v>
      </c>
      <c r="N22" s="15">
        <v>15209</v>
      </c>
      <c r="O22" s="15">
        <v>18025</v>
      </c>
      <c r="P22" s="15">
        <f t="shared" si="9"/>
        <v>66302</v>
      </c>
    </row>
    <row r="23" spans="1:16" ht="15.65" hidden="1" customHeight="1" outlineLevel="1" x14ac:dyDescent="0.35">
      <c r="A23" s="11"/>
      <c r="B23" s="12" t="s">
        <v>19</v>
      </c>
      <c r="C23" s="15">
        <v>0</v>
      </c>
      <c r="D23" s="15">
        <v>0</v>
      </c>
      <c r="E23"/>
      <c r="F23" s="15">
        <v>0</v>
      </c>
      <c r="G23" s="15">
        <v>0</v>
      </c>
      <c r="H23" s="15">
        <v>0</v>
      </c>
      <c r="I23" s="15">
        <v>0</v>
      </c>
      <c r="J23" s="15">
        <f t="shared" si="8"/>
        <v>0</v>
      </c>
      <c r="K23" s="15"/>
      <c r="L23" s="15">
        <v>0</v>
      </c>
      <c r="M23" s="15">
        <v>0</v>
      </c>
      <c r="N23" s="15">
        <v>0</v>
      </c>
      <c r="O23" s="15">
        <v>0</v>
      </c>
      <c r="P23" s="15">
        <f t="shared" si="9"/>
        <v>0</v>
      </c>
    </row>
    <row r="24" spans="1:16" ht="15.65" customHeight="1" collapsed="1" x14ac:dyDescent="0.35">
      <c r="A24" s="11"/>
      <c r="B24" s="12" t="s">
        <v>20</v>
      </c>
      <c r="C24" s="15">
        <v>9715</v>
      </c>
      <c r="D24" s="15">
        <v>8418</v>
      </c>
      <c r="E24"/>
      <c r="F24" s="15">
        <v>13848</v>
      </c>
      <c r="G24" s="15">
        <v>9368</v>
      </c>
      <c r="H24" s="15">
        <v>10030</v>
      </c>
      <c r="I24" s="15">
        <v>7457</v>
      </c>
      <c r="J24" s="15">
        <f t="shared" si="8"/>
        <v>40703</v>
      </c>
      <c r="K24" s="15"/>
      <c r="L24" s="15">
        <v>8557</v>
      </c>
      <c r="M24" s="15">
        <v>10111</v>
      </c>
      <c r="N24" s="15">
        <v>9117</v>
      </c>
      <c r="O24" s="15">
        <v>8800</v>
      </c>
      <c r="P24" s="15">
        <f t="shared" si="9"/>
        <v>36585</v>
      </c>
    </row>
    <row r="25" spans="1:16" ht="15.65" customHeight="1" x14ac:dyDescent="0.35">
      <c r="A25" s="11"/>
      <c r="B25" s="12" t="s">
        <v>21</v>
      </c>
      <c r="C25" s="15">
        <v>11364</v>
      </c>
      <c r="D25" s="15">
        <v>11043</v>
      </c>
      <c r="E25"/>
      <c r="F25" s="15">
        <v>11064</v>
      </c>
      <c r="G25" s="15">
        <v>11194</v>
      </c>
      <c r="H25" s="15">
        <v>10849</v>
      </c>
      <c r="I25" s="15">
        <v>11269</v>
      </c>
      <c r="J25" s="15">
        <f t="shared" si="8"/>
        <v>44376</v>
      </c>
      <c r="K25" s="15"/>
      <c r="L25" s="15">
        <v>12326</v>
      </c>
      <c r="M25" s="15">
        <v>11529</v>
      </c>
      <c r="N25" s="15">
        <v>11323</v>
      </c>
      <c r="O25" s="15">
        <v>11000</v>
      </c>
      <c r="P25" s="15">
        <f t="shared" si="9"/>
        <v>46178</v>
      </c>
    </row>
    <row r="26" spans="1:16" ht="15.65" customHeight="1" x14ac:dyDescent="0.35">
      <c r="A26" s="11"/>
      <c r="B26" s="12" t="s">
        <v>22</v>
      </c>
      <c r="C26" s="15">
        <v>41847</v>
      </c>
      <c r="D26" s="15">
        <v>40520</v>
      </c>
      <c r="E26"/>
      <c r="F26" s="15">
        <v>43819</v>
      </c>
      <c r="G26" s="15">
        <v>39899</v>
      </c>
      <c r="H26" s="15">
        <v>43916</v>
      </c>
      <c r="I26" s="15">
        <v>42717</v>
      </c>
      <c r="J26" s="15">
        <f t="shared" si="8"/>
        <v>170351</v>
      </c>
      <c r="K26" s="15"/>
      <c r="L26" s="15">
        <v>41903</v>
      </c>
      <c r="M26" s="15">
        <v>42124</v>
      </c>
      <c r="N26" s="15">
        <v>39156</v>
      </c>
      <c r="O26" s="15">
        <v>44095</v>
      </c>
      <c r="P26" s="15">
        <f t="shared" si="9"/>
        <v>167278</v>
      </c>
    </row>
    <row r="27" spans="1:16" ht="15.65" customHeight="1" x14ac:dyDescent="0.35">
      <c r="A27" s="11"/>
      <c r="B27" s="12" t="s">
        <v>23</v>
      </c>
      <c r="C27" s="15">
        <v>327046</v>
      </c>
      <c r="D27" s="15">
        <v>337918</v>
      </c>
      <c r="E27"/>
      <c r="F27" s="15">
        <v>297399</v>
      </c>
      <c r="G27" s="15">
        <v>293480</v>
      </c>
      <c r="H27" s="15">
        <v>291650</v>
      </c>
      <c r="I27" s="15">
        <v>363555</v>
      </c>
      <c r="J27" s="15">
        <f t="shared" si="8"/>
        <v>1246084</v>
      </c>
      <c r="K27" s="15"/>
      <c r="L27" s="15">
        <v>150843</v>
      </c>
      <c r="M27" s="15">
        <v>153063</v>
      </c>
      <c r="N27" s="15">
        <v>166984</v>
      </c>
      <c r="O27" s="15">
        <v>302162</v>
      </c>
      <c r="P27" s="15">
        <f t="shared" si="9"/>
        <v>773052</v>
      </c>
    </row>
    <row r="28" spans="1:16" ht="15.65" customHeight="1" x14ac:dyDescent="0.35">
      <c r="A28" s="11"/>
      <c r="B28" s="12" t="s">
        <v>24</v>
      </c>
      <c r="C28" s="15">
        <v>261669</v>
      </c>
      <c r="D28" s="15">
        <v>241467</v>
      </c>
      <c r="E28"/>
      <c r="F28" s="15">
        <v>257787</v>
      </c>
      <c r="G28" s="15">
        <v>246684</v>
      </c>
      <c r="H28" s="15">
        <v>232553</v>
      </c>
      <c r="I28" s="15">
        <v>236001</v>
      </c>
      <c r="J28" s="15">
        <f t="shared" si="8"/>
        <v>973025</v>
      </c>
      <c r="K28" s="15"/>
      <c r="L28" s="15">
        <v>252949</v>
      </c>
      <c r="M28" s="15">
        <v>249236</v>
      </c>
      <c r="N28" s="15">
        <v>249143</v>
      </c>
      <c r="O28" s="15">
        <v>266429</v>
      </c>
      <c r="P28" s="15">
        <f t="shared" si="9"/>
        <v>1017757</v>
      </c>
    </row>
    <row r="29" spans="1:16" ht="15.65" customHeight="1" x14ac:dyDescent="0.35">
      <c r="A29" s="11"/>
      <c r="B29" s="12" t="s">
        <v>25</v>
      </c>
      <c r="C29" s="15">
        <v>12577</v>
      </c>
      <c r="D29" s="15">
        <v>13572</v>
      </c>
      <c r="E29"/>
      <c r="F29" s="15">
        <v>20288</v>
      </c>
      <c r="G29" s="15">
        <v>21481</v>
      </c>
      <c r="H29" s="15">
        <v>22931</v>
      </c>
      <c r="I29" s="15">
        <v>21827</v>
      </c>
      <c r="J29" s="15">
        <f t="shared" si="8"/>
        <v>86527</v>
      </c>
      <c r="K29" s="15"/>
      <c r="L29" s="15">
        <v>18027</v>
      </c>
      <c r="M29" s="15">
        <v>19137</v>
      </c>
      <c r="N29" s="15">
        <v>20018</v>
      </c>
      <c r="O29" s="15">
        <v>19623</v>
      </c>
      <c r="P29" s="15">
        <f t="shared" si="9"/>
        <v>76805</v>
      </c>
    </row>
    <row r="30" spans="1:16" ht="15.65" hidden="1" customHeight="1" outlineLevel="1" x14ac:dyDescent="0.35">
      <c r="A30" s="11"/>
      <c r="C30" s="15">
        <v>0</v>
      </c>
      <c r="D30" s="15">
        <v>0</v>
      </c>
      <c r="E30"/>
      <c r="F30" s="15">
        <v>0</v>
      </c>
      <c r="G30" s="15">
        <v>0</v>
      </c>
      <c r="H30" s="15">
        <v>0</v>
      </c>
      <c r="I30" s="15">
        <v>0</v>
      </c>
      <c r="J30" s="15"/>
      <c r="K30" s="15"/>
      <c r="L30" s="15">
        <v>0</v>
      </c>
      <c r="M30" s="15">
        <v>0</v>
      </c>
      <c r="N30" s="15">
        <v>0</v>
      </c>
      <c r="O30" s="15">
        <v>0</v>
      </c>
      <c r="P30" s="15"/>
    </row>
    <row r="31" spans="1:16" ht="15.65" customHeight="1" collapsed="1" x14ac:dyDescent="0.35">
      <c r="A31" s="11"/>
      <c r="B31" s="12" t="s">
        <v>26</v>
      </c>
      <c r="C31" s="15">
        <v>3700</v>
      </c>
      <c r="D31" s="15">
        <v>5899</v>
      </c>
      <c r="E31"/>
      <c r="F31" s="15">
        <v>1325</v>
      </c>
      <c r="G31" s="15">
        <v>11347</v>
      </c>
      <c r="H31" s="15">
        <v>6099</v>
      </c>
      <c r="I31" s="15">
        <v>7128</v>
      </c>
      <c r="J31" s="15">
        <f t="shared" si="8"/>
        <v>25899</v>
      </c>
      <c r="K31" s="15"/>
      <c r="L31" s="15">
        <v>792</v>
      </c>
      <c r="M31" s="15">
        <v>18527</v>
      </c>
      <c r="N31" s="15">
        <v>910</v>
      </c>
      <c r="O31" s="15">
        <v>24620</v>
      </c>
      <c r="P31" s="15">
        <f t="shared" si="9"/>
        <v>44849</v>
      </c>
    </row>
    <row r="32" spans="1:16" ht="15.65" customHeight="1" x14ac:dyDescent="0.35">
      <c r="A32" s="11"/>
      <c r="B32" s="12" t="s">
        <v>27</v>
      </c>
      <c r="C32" s="15">
        <v>-638</v>
      </c>
      <c r="D32" s="15">
        <v>-1618</v>
      </c>
      <c r="E32"/>
      <c r="F32" s="15">
        <v>-1724</v>
      </c>
      <c r="G32" s="15">
        <v>-2494</v>
      </c>
      <c r="H32" s="15">
        <v>-1852</v>
      </c>
      <c r="I32" s="15">
        <v>28495</v>
      </c>
      <c r="J32" s="15">
        <f t="shared" si="8"/>
        <v>22425</v>
      </c>
      <c r="K32" s="15"/>
      <c r="L32" s="15">
        <v>1456</v>
      </c>
      <c r="M32" s="15">
        <v>1267</v>
      </c>
      <c r="N32" s="15">
        <v>1356</v>
      </c>
      <c r="O32" s="15">
        <v>1334</v>
      </c>
      <c r="P32" s="15">
        <f t="shared" si="9"/>
        <v>5413</v>
      </c>
    </row>
    <row r="33" spans="1:20" ht="15.65" customHeight="1" x14ac:dyDescent="0.35">
      <c r="A33" s="11"/>
      <c r="B33" s="12" t="s">
        <v>28</v>
      </c>
      <c r="C33" s="15">
        <v>27602</v>
      </c>
      <c r="D33" s="15">
        <v>28019</v>
      </c>
      <c r="E33"/>
      <c r="F33" s="15">
        <v>32014</v>
      </c>
      <c r="G33" s="15">
        <v>30775</v>
      </c>
      <c r="H33" s="15">
        <v>26588</v>
      </c>
      <c r="I33" s="15">
        <v>26004</v>
      </c>
      <c r="J33" s="15">
        <f t="shared" si="8"/>
        <v>115381</v>
      </c>
      <c r="K33" s="15"/>
      <c r="L33" s="15">
        <v>26324</v>
      </c>
      <c r="M33" s="15">
        <v>28914</v>
      </c>
      <c r="N33" s="15">
        <v>29907</v>
      </c>
      <c r="O33" s="15">
        <v>32839</v>
      </c>
      <c r="P33" s="15">
        <f t="shared" si="9"/>
        <v>117984</v>
      </c>
    </row>
    <row r="34" spans="1:20" ht="15" customHeight="1" x14ac:dyDescent="0.35">
      <c r="A34" s="11"/>
      <c r="B34" s="12" t="s">
        <v>57</v>
      </c>
      <c r="C34" s="17">
        <v>17710</v>
      </c>
      <c r="D34" s="17">
        <v>-27</v>
      </c>
      <c r="E34"/>
      <c r="F34" s="17">
        <v>0</v>
      </c>
      <c r="G34" s="17">
        <v>0</v>
      </c>
      <c r="H34" s="17">
        <v>7964</v>
      </c>
      <c r="I34" s="17">
        <v>0</v>
      </c>
      <c r="J34" s="17">
        <f t="shared" si="8"/>
        <v>7964</v>
      </c>
      <c r="K34" s="15"/>
      <c r="L34" s="17">
        <v>0</v>
      </c>
      <c r="M34" s="17">
        <v>0</v>
      </c>
      <c r="N34" s="17">
        <v>0</v>
      </c>
      <c r="O34" s="17">
        <v>3856</v>
      </c>
      <c r="P34" s="17">
        <f t="shared" si="9"/>
        <v>3856</v>
      </c>
    </row>
    <row r="35" spans="1:20" ht="9" customHeight="1" x14ac:dyDescent="0.35">
      <c r="A35" s="11"/>
      <c r="C35" s="15"/>
      <c r="D35" s="15"/>
      <c r="E35"/>
      <c r="F35" s="15"/>
      <c r="G35" s="15"/>
      <c r="H35" s="15"/>
      <c r="I35" s="15"/>
      <c r="J35" s="15"/>
      <c r="K35" s="15"/>
      <c r="L35" s="15"/>
      <c r="M35" s="15"/>
      <c r="N35" s="15"/>
      <c r="O35" s="15"/>
      <c r="P35" s="15"/>
    </row>
    <row r="36" spans="1:20" s="14" customFormat="1" x14ac:dyDescent="0.35">
      <c r="A36" s="18"/>
      <c r="B36" s="12" t="s">
        <v>29</v>
      </c>
      <c r="C36" s="17">
        <f>SUM(C21:C35)</f>
        <v>789807</v>
      </c>
      <c r="D36" s="17">
        <f t="shared" ref="D36" si="10">SUM(D21:D35)</f>
        <v>755539</v>
      </c>
      <c r="E36"/>
      <c r="F36" s="17">
        <f t="shared" ref="F36:J36" si="11">SUM(F21:F35)</f>
        <v>754332</v>
      </c>
      <c r="G36" s="17">
        <f t="shared" si="11"/>
        <v>734895</v>
      </c>
      <c r="H36" s="17">
        <f t="shared" si="11"/>
        <v>715093</v>
      </c>
      <c r="I36" s="17">
        <f t="shared" si="11"/>
        <v>819081</v>
      </c>
      <c r="J36" s="17">
        <f t="shared" si="11"/>
        <v>3023401</v>
      </c>
      <c r="K36" s="15"/>
      <c r="L36" s="17">
        <f>SUM(L21:L34)</f>
        <v>580339</v>
      </c>
      <c r="M36" s="17">
        <f t="shared" ref="M36:P36" si="12">SUM(M21:M34)</f>
        <v>610497</v>
      </c>
      <c r="N36" s="17">
        <f t="shared" si="12"/>
        <v>601371</v>
      </c>
      <c r="O36" s="17">
        <f t="shared" si="12"/>
        <v>798102</v>
      </c>
      <c r="P36" s="17">
        <f t="shared" si="12"/>
        <v>2590309</v>
      </c>
      <c r="R36" s="5"/>
    </row>
    <row r="37" spans="1:20" s="14" customFormat="1" ht="8.25" customHeight="1" x14ac:dyDescent="0.35">
      <c r="A37" s="18"/>
      <c r="B37" s="19"/>
      <c r="C37" s="20"/>
      <c r="D37" s="20"/>
      <c r="E37"/>
      <c r="F37" s="20"/>
      <c r="G37" s="20"/>
      <c r="H37" s="20"/>
      <c r="I37" s="20"/>
      <c r="J37" s="20"/>
      <c r="K37" s="20"/>
      <c r="L37" s="20"/>
      <c r="M37" s="20"/>
      <c r="N37" s="20"/>
      <c r="O37" s="20"/>
      <c r="P37" s="20"/>
      <c r="R37" s="5"/>
    </row>
    <row r="38" spans="1:20" s="14" customFormat="1" x14ac:dyDescent="0.35">
      <c r="A38" s="12" t="s">
        <v>79</v>
      </c>
      <c r="C38" s="15">
        <f>+C18-C36</f>
        <v>5277</v>
      </c>
      <c r="D38" s="15">
        <f t="shared" ref="D38" si="13">+D18-D36</f>
        <v>33034</v>
      </c>
      <c r="E38"/>
      <c r="F38" s="15">
        <f t="shared" ref="F38:J38" si="14">+F18-F36</f>
        <v>65957</v>
      </c>
      <c r="G38" s="15">
        <f t="shared" si="14"/>
        <v>38643</v>
      </c>
      <c r="H38" s="15">
        <f t="shared" si="14"/>
        <v>45188</v>
      </c>
      <c r="I38" s="15">
        <f t="shared" si="14"/>
        <v>38333</v>
      </c>
      <c r="J38" s="15">
        <f t="shared" si="14"/>
        <v>188121</v>
      </c>
      <c r="K38" s="15"/>
      <c r="L38" s="15">
        <f t="shared" ref="L38:P38" si="15">+L18-L36</f>
        <v>77069</v>
      </c>
      <c r="M38" s="15">
        <f t="shared" si="15"/>
        <v>38820</v>
      </c>
      <c r="N38" s="15">
        <f t="shared" si="15"/>
        <v>43059</v>
      </c>
      <c r="O38" s="15">
        <f t="shared" si="15"/>
        <v>34750</v>
      </c>
      <c r="P38" s="15">
        <f t="shared" si="15"/>
        <v>193698</v>
      </c>
      <c r="R38" s="5"/>
      <c r="S38" s="21"/>
      <c r="T38" s="21"/>
    </row>
    <row r="39" spans="1:20" x14ac:dyDescent="0.35">
      <c r="A39" s="12" t="s">
        <v>80</v>
      </c>
      <c r="B39" s="5"/>
      <c r="C39" s="17">
        <v>7820</v>
      </c>
      <c r="D39" s="17">
        <v>3724</v>
      </c>
      <c r="E39"/>
      <c r="F39" s="17">
        <v>17498</v>
      </c>
      <c r="G39" s="17">
        <v>2205</v>
      </c>
      <c r="H39" s="17">
        <v>-2468</v>
      </c>
      <c r="I39" s="17">
        <v>-10819</v>
      </c>
      <c r="J39" s="17">
        <f t="shared" ref="J39" si="16">SUM(F39:I39)</f>
        <v>6416</v>
      </c>
      <c r="K39" s="15"/>
      <c r="L39" s="17">
        <v>24674</v>
      </c>
      <c r="M39" s="17">
        <v>1230</v>
      </c>
      <c r="N39" s="17">
        <v>5693</v>
      </c>
      <c r="O39" s="17">
        <v>-17938</v>
      </c>
      <c r="P39" s="17">
        <f t="shared" ref="P39" si="17">SUM(L39:O39)</f>
        <v>13659</v>
      </c>
    </row>
    <row r="40" spans="1:20" ht="6.65" customHeight="1" x14ac:dyDescent="0.35">
      <c r="A40" s="11"/>
      <c r="C40" s="20"/>
      <c r="D40" s="20"/>
      <c r="E40"/>
      <c r="F40" s="20"/>
      <c r="G40" s="20"/>
      <c r="H40" s="20"/>
      <c r="I40" s="20"/>
      <c r="J40" s="20"/>
      <c r="K40" s="20"/>
      <c r="L40" s="20"/>
      <c r="M40" s="20"/>
      <c r="N40" s="20"/>
      <c r="O40" s="20"/>
      <c r="P40" s="20"/>
    </row>
    <row r="41" spans="1:20" ht="15" customHeight="1" x14ac:dyDescent="0.35">
      <c r="A41" s="12" t="s">
        <v>81</v>
      </c>
      <c r="B41" s="5"/>
      <c r="C41" s="15">
        <f>+C38-C39</f>
        <v>-2543</v>
      </c>
      <c r="D41" s="15">
        <f t="shared" ref="D41:J41" si="18">+D38-D39</f>
        <v>29310</v>
      </c>
      <c r="E41"/>
      <c r="F41" s="15">
        <f t="shared" si="18"/>
        <v>48459</v>
      </c>
      <c r="G41" s="15">
        <f t="shared" si="18"/>
        <v>36438</v>
      </c>
      <c r="H41" s="15">
        <f t="shared" si="18"/>
        <v>47656</v>
      </c>
      <c r="I41" s="15">
        <f t="shared" si="18"/>
        <v>49152</v>
      </c>
      <c r="J41" s="15">
        <f t="shared" si="18"/>
        <v>181705</v>
      </c>
      <c r="K41" s="15"/>
      <c r="L41" s="15">
        <f t="shared" ref="L41:P41" si="19">+L38-L39</f>
        <v>52395</v>
      </c>
      <c r="M41" s="15">
        <f t="shared" si="19"/>
        <v>37590</v>
      </c>
      <c r="N41" s="15">
        <f t="shared" si="19"/>
        <v>37366</v>
      </c>
      <c r="O41" s="15">
        <f t="shared" si="19"/>
        <v>52688</v>
      </c>
      <c r="P41" s="15">
        <f t="shared" si="19"/>
        <v>180039</v>
      </c>
    </row>
    <row r="42" spans="1:20" ht="15" customHeight="1" x14ac:dyDescent="0.35">
      <c r="A42" s="12" t="s">
        <v>82</v>
      </c>
      <c r="B42" s="5"/>
      <c r="C42" s="17">
        <v>-116</v>
      </c>
      <c r="D42" s="17">
        <v>-5613</v>
      </c>
      <c r="E42"/>
      <c r="F42" s="17">
        <v>11511</v>
      </c>
      <c r="G42" s="17">
        <v>15157</v>
      </c>
      <c r="H42" s="17">
        <v>32621</v>
      </c>
      <c r="I42" s="17">
        <v>817</v>
      </c>
      <c r="J42" s="17">
        <f t="shared" ref="J42" si="20">SUM(F42:I42)</f>
        <v>60106</v>
      </c>
      <c r="K42" s="15"/>
      <c r="L42" s="17">
        <v>8971</v>
      </c>
      <c r="M42" s="17">
        <v>12303</v>
      </c>
      <c r="N42" s="17">
        <v>23875</v>
      </c>
      <c r="O42" s="17">
        <v>18340</v>
      </c>
      <c r="P42" s="17">
        <f t="shared" ref="P42" si="21">SUM(L42:O42)</f>
        <v>63489</v>
      </c>
    </row>
    <row r="43" spans="1:20" x14ac:dyDescent="0.35">
      <c r="A43" s="12"/>
      <c r="B43" s="5"/>
      <c r="C43" s="15"/>
      <c r="D43" s="15"/>
      <c r="E43"/>
      <c r="F43" s="15"/>
      <c r="G43" s="15"/>
      <c r="H43" s="15"/>
      <c r="I43" s="15"/>
      <c r="J43" s="15"/>
      <c r="K43" s="15"/>
      <c r="L43" s="15"/>
      <c r="M43" s="15"/>
      <c r="N43" s="15"/>
      <c r="O43" s="15"/>
      <c r="P43" s="15"/>
    </row>
    <row r="44" spans="1:20" s="14" customFormat="1" ht="15" customHeight="1" thickBot="1" x14ac:dyDescent="0.4">
      <c r="A44" s="12" t="s">
        <v>68</v>
      </c>
      <c r="C44" s="22">
        <f>SUM(C41:C43)</f>
        <v>-2659</v>
      </c>
      <c r="D44" s="22">
        <f t="shared" ref="D44:J44" si="22">SUM(D41:D43)</f>
        <v>23697</v>
      </c>
      <c r="E44"/>
      <c r="F44" s="22">
        <f t="shared" si="22"/>
        <v>59970</v>
      </c>
      <c r="G44" s="22">
        <f t="shared" si="22"/>
        <v>51595</v>
      </c>
      <c r="H44" s="22">
        <f t="shared" si="22"/>
        <v>80277</v>
      </c>
      <c r="I44" s="22">
        <f t="shared" si="22"/>
        <v>49969</v>
      </c>
      <c r="J44" s="22">
        <f t="shared" si="22"/>
        <v>241811</v>
      </c>
      <c r="K44" s="15"/>
      <c r="L44" s="22">
        <f t="shared" ref="L44:P44" si="23">SUM(L41:L43)</f>
        <v>61366</v>
      </c>
      <c r="M44" s="22">
        <f t="shared" si="23"/>
        <v>49893</v>
      </c>
      <c r="N44" s="22">
        <f t="shared" si="23"/>
        <v>61241</v>
      </c>
      <c r="O44" s="22">
        <f t="shared" si="23"/>
        <v>71028</v>
      </c>
      <c r="P44" s="22">
        <f t="shared" si="23"/>
        <v>243528</v>
      </c>
      <c r="R44" s="5"/>
    </row>
    <row r="45" spans="1:20" ht="16" thickTop="1" x14ac:dyDescent="0.35">
      <c r="A45" s="12"/>
      <c r="B45" s="5"/>
      <c r="C45" s="20"/>
      <c r="D45" s="20"/>
      <c r="E45"/>
      <c r="F45" s="20"/>
      <c r="G45" s="20"/>
      <c r="H45" s="20"/>
      <c r="I45" s="20"/>
      <c r="J45" s="20"/>
      <c r="K45" s="20"/>
      <c r="L45" s="20"/>
      <c r="M45" s="20"/>
      <c r="N45" s="20"/>
      <c r="O45" s="20"/>
      <c r="P45" s="20"/>
    </row>
    <row r="46" spans="1:20" s="14" customFormat="1" ht="18.5" x14ac:dyDescent="0.35">
      <c r="A46" s="11" t="s">
        <v>30</v>
      </c>
      <c r="B46" s="12"/>
      <c r="C46" s="20"/>
      <c r="D46" s="20"/>
      <c r="E46"/>
      <c r="F46" s="20"/>
      <c r="G46" s="20"/>
      <c r="H46" s="20"/>
      <c r="I46" s="20"/>
      <c r="J46" s="20"/>
      <c r="K46" s="20"/>
      <c r="L46" s="20"/>
      <c r="M46" s="20"/>
      <c r="N46" s="20"/>
      <c r="O46" s="20"/>
      <c r="P46" s="20"/>
      <c r="R46" s="5"/>
    </row>
    <row r="47" spans="1:20" s="14" customFormat="1" ht="15" customHeight="1" x14ac:dyDescent="0.35">
      <c r="A47" s="23"/>
      <c r="B47" s="7" t="s">
        <v>31</v>
      </c>
      <c r="C47" s="24">
        <v>-1.3674193020295046E-2</v>
      </c>
      <c r="D47" s="24">
        <v>0.16541382017286271</v>
      </c>
      <c r="E47"/>
      <c r="F47" s="24">
        <v>0.2593286913003468</v>
      </c>
      <c r="G47" s="24">
        <v>0.19466864458870933</v>
      </c>
      <c r="H47" s="24">
        <v>0.25420579611725397</v>
      </c>
      <c r="I47" s="24">
        <v>0.26195640009870691</v>
      </c>
      <c r="J47" s="24">
        <v>0.97024898525668479</v>
      </c>
      <c r="K47" s="24"/>
      <c r="L47" s="24">
        <v>0.28172067384703181</v>
      </c>
      <c r="M47" s="24">
        <v>0.20173508487830619</v>
      </c>
      <c r="N47" s="24">
        <v>0.20035739177379069</v>
      </c>
      <c r="O47" s="24">
        <v>0.28239365043493997</v>
      </c>
      <c r="P47" s="24">
        <v>0.96622689789049132</v>
      </c>
      <c r="R47" s="5"/>
    </row>
    <row r="48" spans="1:20" s="14" customFormat="1" ht="15" customHeight="1" x14ac:dyDescent="0.35">
      <c r="A48" s="11"/>
      <c r="B48" s="12" t="s">
        <v>32</v>
      </c>
      <c r="C48" s="25">
        <v>-6.2375398755573153E-4</v>
      </c>
      <c r="D48" s="25">
        <v>-3.167750844866183E-2</v>
      </c>
      <c r="E48"/>
      <c r="F48" s="25">
        <v>6.1601200304552142E-2</v>
      </c>
      <c r="G48" s="25">
        <v>8.0975702454335233E-2</v>
      </c>
      <c r="H48" s="25">
        <v>0.17400636383962023</v>
      </c>
      <c r="I48" s="25">
        <v>4.3542150651172595E-3</v>
      </c>
      <c r="J48" s="25">
        <v>0.32094761018044793</v>
      </c>
      <c r="K48" s="26"/>
      <c r="L48" s="25">
        <v>4.8235827179725604E-2</v>
      </c>
      <c r="M48" s="25">
        <v>6.6026782369188644E-2</v>
      </c>
      <c r="N48" s="25">
        <v>0.12801832491032633</v>
      </c>
      <c r="O48" s="25">
        <v>9.8297516492878823E-2</v>
      </c>
      <c r="P48" s="25">
        <v>0.34073050572470076</v>
      </c>
      <c r="R48" s="5"/>
    </row>
    <row r="49" spans="1:18" s="14" customFormat="1" ht="8.25" customHeight="1" x14ac:dyDescent="0.35">
      <c r="A49" s="11"/>
      <c r="B49" s="12"/>
      <c r="C49" s="15"/>
      <c r="D49" s="15"/>
      <c r="E49"/>
      <c r="F49" s="15"/>
      <c r="G49" s="15"/>
      <c r="H49" s="15"/>
      <c r="I49" s="15"/>
      <c r="J49" s="15"/>
      <c r="K49" s="15"/>
      <c r="L49" s="15"/>
      <c r="M49" s="15"/>
      <c r="N49" s="15"/>
      <c r="O49" s="15"/>
      <c r="P49" s="15"/>
      <c r="R49" s="5"/>
    </row>
    <row r="50" spans="1:18" s="14" customFormat="1" ht="16" thickBot="1" x14ac:dyDescent="0.4">
      <c r="A50" s="11"/>
      <c r="B50" s="12" t="s">
        <v>83</v>
      </c>
      <c r="C50" s="27">
        <v>-1.4297947007850777E-2</v>
      </c>
      <c r="D50" s="27">
        <v>0.13373631172420086</v>
      </c>
      <c r="E50"/>
      <c r="F50" s="27">
        <v>0.32092989160489893</v>
      </c>
      <c r="G50" s="27">
        <v>0.27564434704304452</v>
      </c>
      <c r="H50" s="27">
        <v>0.42821215995687423</v>
      </c>
      <c r="I50" s="27">
        <v>0.2663106151638242</v>
      </c>
      <c r="J50" s="27">
        <v>1.2911965954371327</v>
      </c>
      <c r="K50" s="28"/>
      <c r="L50" s="27">
        <v>0.3299565010267575</v>
      </c>
      <c r="M50" s="27">
        <v>0.26776186724749484</v>
      </c>
      <c r="N50" s="27">
        <v>0.32837571668411702</v>
      </c>
      <c r="O50" s="27">
        <v>0.38069116692781879</v>
      </c>
      <c r="P50" s="27">
        <v>1.3069574036151921</v>
      </c>
      <c r="R50" s="5"/>
    </row>
    <row r="51" spans="1:18" s="14" customFormat="1" ht="15.75" customHeight="1" thickTop="1" x14ac:dyDescent="0.35">
      <c r="A51" s="18"/>
      <c r="B51" s="19"/>
      <c r="C51" s="15"/>
      <c r="D51" s="15"/>
      <c r="E51"/>
      <c r="F51" s="15"/>
      <c r="G51" s="15"/>
      <c r="H51" s="15"/>
      <c r="I51" s="15"/>
      <c r="J51" s="15"/>
      <c r="K51" s="15"/>
      <c r="L51" s="15"/>
      <c r="M51" s="15"/>
      <c r="N51" s="15"/>
      <c r="O51" s="15"/>
      <c r="P51" s="15"/>
    </row>
    <row r="52" spans="1:18" s="14" customFormat="1" ht="18.5" x14ac:dyDescent="0.35">
      <c r="A52" s="11" t="s">
        <v>33</v>
      </c>
      <c r="B52" s="12"/>
      <c r="C52" s="15"/>
      <c r="D52" s="15"/>
      <c r="E52"/>
      <c r="F52" s="15"/>
      <c r="G52" s="15"/>
      <c r="H52" s="15"/>
      <c r="I52" s="15"/>
      <c r="J52" s="15"/>
      <c r="K52" s="15"/>
      <c r="L52" s="15"/>
      <c r="M52" s="15"/>
      <c r="N52" s="15"/>
      <c r="O52" s="15"/>
      <c r="P52" s="15"/>
    </row>
    <row r="53" spans="1:18" s="14" customFormat="1" x14ac:dyDescent="0.35">
      <c r="A53" s="11"/>
      <c r="B53" s="12" t="s">
        <v>31</v>
      </c>
      <c r="C53" s="24">
        <v>-1.3674193020295046E-2</v>
      </c>
      <c r="D53" s="24">
        <v>0.16440381631571629</v>
      </c>
      <c r="E53"/>
      <c r="F53" s="24">
        <v>0.25752094793599639</v>
      </c>
      <c r="G53" s="24">
        <v>0.19370194895375803</v>
      </c>
      <c r="H53" s="24">
        <v>0.2529314071264252</v>
      </c>
      <c r="I53" s="24">
        <v>0.2603295309378465</v>
      </c>
      <c r="J53" s="24">
        <v>0.96455786905823149</v>
      </c>
      <c r="K53" s="24"/>
      <c r="L53" s="24">
        <v>0.28037436739245736</v>
      </c>
      <c r="M53" s="24">
        <v>0.20061153804319237</v>
      </c>
      <c r="N53" s="24">
        <v>0.19901303785722133</v>
      </c>
      <c r="O53" s="24">
        <v>0.28018590160146384</v>
      </c>
      <c r="P53" s="24">
        <v>0.96054057756957778</v>
      </c>
    </row>
    <row r="54" spans="1:18" s="14" customFormat="1" ht="15" customHeight="1" x14ac:dyDescent="0.35">
      <c r="A54" s="11"/>
      <c r="B54" s="12" t="s">
        <v>32</v>
      </c>
      <c r="C54" s="25">
        <v>-6.2375398755573153E-4</v>
      </c>
      <c r="D54" s="25">
        <v>-3.1484088058004629E-2</v>
      </c>
      <c r="E54"/>
      <c r="F54" s="25">
        <v>6.1171787112636544E-2</v>
      </c>
      <c r="G54" s="25">
        <v>8.0573589118286146E-2</v>
      </c>
      <c r="H54" s="25">
        <v>0.17313403206041458</v>
      </c>
      <c r="I54" s="25">
        <v>4.3271733963261031E-3</v>
      </c>
      <c r="J54" s="25">
        <v>0.31906505202176094</v>
      </c>
      <c r="K54" s="26"/>
      <c r="L54" s="25">
        <v>4.8005314436067079E-2</v>
      </c>
      <c r="M54" s="25">
        <v>6.5659051677185304E-2</v>
      </c>
      <c r="N54" s="25">
        <v>0.12715935018040891</v>
      </c>
      <c r="O54" s="25">
        <v>9.7529028153865147E-2</v>
      </c>
      <c r="P54" s="25">
        <v>0.33872528024103066</v>
      </c>
    </row>
    <row r="55" spans="1:18" s="14" customFormat="1" ht="8.25" customHeight="1" x14ac:dyDescent="0.35">
      <c r="A55" s="11"/>
      <c r="B55" s="12"/>
      <c r="C55" s="15"/>
      <c r="D55" s="15"/>
      <c r="E55"/>
      <c r="F55" s="15"/>
      <c r="G55" s="15"/>
      <c r="H55" s="15"/>
      <c r="I55" s="15"/>
      <c r="J55" s="15"/>
      <c r="K55" s="15"/>
      <c r="L55" s="15"/>
      <c r="M55" s="15"/>
      <c r="N55" s="15"/>
      <c r="O55" s="15"/>
      <c r="P55" s="15"/>
    </row>
    <row r="56" spans="1:18" s="14" customFormat="1" ht="19.5" customHeight="1" thickBot="1" x14ac:dyDescent="0.4">
      <c r="A56" s="11"/>
      <c r="B56" s="12" t="s">
        <v>68</v>
      </c>
      <c r="C56" s="27">
        <v>-1.4297947007850777E-2</v>
      </c>
      <c r="D56" s="27">
        <v>0.13291972825771167</v>
      </c>
      <c r="E56"/>
      <c r="F56" s="27">
        <v>0.31869273504863288</v>
      </c>
      <c r="G56" s="27">
        <v>0.27427553807204413</v>
      </c>
      <c r="H56" s="27">
        <v>0.42606543918683976</v>
      </c>
      <c r="I56" s="27">
        <v>0.26465670433417265</v>
      </c>
      <c r="J56" s="27">
        <v>1.2836229210799925</v>
      </c>
      <c r="K56" s="28"/>
      <c r="L56" s="27">
        <v>0.32837968182852439</v>
      </c>
      <c r="M56" s="27">
        <v>0.26627058972037765</v>
      </c>
      <c r="N56" s="27">
        <v>0.32617238803763021</v>
      </c>
      <c r="O56" s="27">
        <v>0.377714929755329</v>
      </c>
      <c r="P56" s="27">
        <v>1.2992658578106082</v>
      </c>
    </row>
    <row r="57" spans="1:18" s="14" customFormat="1" ht="15.75" customHeight="1" thickTop="1" x14ac:dyDescent="0.35">
      <c r="A57" s="11"/>
      <c r="B57" s="12"/>
      <c r="C57" s="29"/>
      <c r="D57" s="29"/>
      <c r="E57"/>
      <c r="F57" s="29"/>
      <c r="G57" s="29"/>
      <c r="H57" s="29"/>
      <c r="I57" s="29"/>
      <c r="J57" s="29"/>
      <c r="K57" s="29"/>
      <c r="L57" s="29"/>
      <c r="M57" s="29"/>
      <c r="N57" s="29"/>
      <c r="O57" s="29"/>
      <c r="P57" s="29"/>
    </row>
    <row r="58" spans="1:18" s="14" customFormat="1" ht="18.75" customHeight="1" x14ac:dyDescent="0.35">
      <c r="A58" s="30" t="s">
        <v>34</v>
      </c>
      <c r="B58" s="12" t="s">
        <v>35</v>
      </c>
      <c r="C58" s="31"/>
      <c r="D58" s="31"/>
      <c r="E58" s="31"/>
      <c r="F58" s="31"/>
      <c r="G58" s="31"/>
      <c r="H58" s="31"/>
      <c r="I58" s="31"/>
      <c r="J58" s="31"/>
      <c r="K58" s="31"/>
      <c r="L58" s="31"/>
      <c r="M58" s="31"/>
      <c r="N58" s="31"/>
      <c r="O58" s="31"/>
      <c r="P58" s="31"/>
    </row>
    <row r="59" spans="1:18" s="32" customFormat="1" ht="12.5" x14ac:dyDescent="0.25"/>
    <row r="60" spans="1:18" s="32" customFormat="1" ht="33.75" customHeight="1" x14ac:dyDescent="0.3">
      <c r="A60" s="128" t="s">
        <v>90</v>
      </c>
      <c r="B60" s="128"/>
      <c r="C60" s="128"/>
      <c r="D60" s="128"/>
      <c r="E60" s="128"/>
      <c r="F60" s="128"/>
      <c r="G60" s="128"/>
      <c r="H60" s="128"/>
      <c r="I60" s="128"/>
      <c r="J60" s="128"/>
      <c r="K60" s="128"/>
      <c r="L60" s="128"/>
      <c r="M60" s="128"/>
      <c r="N60" s="128"/>
      <c r="O60" s="128"/>
      <c r="P60" s="128"/>
    </row>
    <row r="61" spans="1:18" s="32" customFormat="1" ht="12.5" x14ac:dyDescent="0.25"/>
    <row r="62" spans="1:18" s="33" customFormat="1" ht="12.5" x14ac:dyDescent="0.25">
      <c r="K62" s="32"/>
    </row>
    <row r="63" spans="1:18" s="33" customFormat="1" ht="12.5" x14ac:dyDescent="0.25">
      <c r="K63" s="32"/>
    </row>
    <row r="64" spans="1:18" s="33" customFormat="1" ht="12.5" x14ac:dyDescent="0.25">
      <c r="K64" s="32"/>
    </row>
    <row r="65" spans="11:11" s="33" customFormat="1" ht="12.5" x14ac:dyDescent="0.25">
      <c r="K65" s="32"/>
    </row>
    <row r="66" spans="11:11" s="33" customFormat="1" ht="12.5" x14ac:dyDescent="0.25">
      <c r="K66" s="32"/>
    </row>
    <row r="67" spans="11:11" s="33" customFormat="1" ht="12.5" x14ac:dyDescent="0.25">
      <c r="K67" s="32"/>
    </row>
    <row r="68" spans="11:11" s="33" customFormat="1" ht="12.5" x14ac:dyDescent="0.25">
      <c r="K68" s="32"/>
    </row>
    <row r="69" spans="11:11" s="33" customFormat="1" ht="12.5" x14ac:dyDescent="0.25">
      <c r="K69" s="32"/>
    </row>
    <row r="70" spans="11:11" s="33" customFormat="1" ht="12.5" x14ac:dyDescent="0.25">
      <c r="K70" s="32"/>
    </row>
    <row r="71" spans="11:11" s="33" customFormat="1" ht="12.5" x14ac:dyDescent="0.25">
      <c r="K71" s="32"/>
    </row>
    <row r="72" spans="11:11" s="32" customFormat="1" ht="12.5" x14ac:dyDescent="0.25"/>
    <row r="73" spans="11:11" s="32" customFormat="1" ht="12.5" x14ac:dyDescent="0.25"/>
    <row r="74" spans="11:11" s="32" customFormat="1" ht="12.5" x14ac:dyDescent="0.25"/>
    <row r="75" spans="11:11" s="32" customFormat="1" ht="12.5" x14ac:dyDescent="0.25"/>
    <row r="76" spans="11:11" s="32" customFormat="1" ht="12.5" x14ac:dyDescent="0.25"/>
    <row r="77" spans="11:11" s="32" customFormat="1" ht="12.5" x14ac:dyDescent="0.25"/>
    <row r="78" spans="11:11" s="32" customFormat="1" ht="12.5" x14ac:dyDescent="0.25"/>
    <row r="79" spans="11:11" s="32" customFormat="1" ht="12.5" x14ac:dyDescent="0.25"/>
    <row r="80" spans="11:11" s="32" customFormat="1" ht="12.5" x14ac:dyDescent="0.25"/>
    <row r="81" s="32" customFormat="1" ht="12.5" x14ac:dyDescent="0.25"/>
    <row r="82" s="32" customFormat="1" ht="12.5" x14ac:dyDescent="0.25"/>
    <row r="83" s="32" customFormat="1" ht="12.5" x14ac:dyDescent="0.25"/>
    <row r="84" s="32" customFormat="1" ht="12.5" x14ac:dyDescent="0.25"/>
    <row r="85" s="32" customFormat="1" ht="12.5" x14ac:dyDescent="0.25"/>
    <row r="86" s="32" customFormat="1" ht="12.5" x14ac:dyDescent="0.25"/>
  </sheetData>
  <mergeCells count="7">
    <mergeCell ref="A60:P60"/>
    <mergeCell ref="A2:P2"/>
    <mergeCell ref="A3:P3"/>
    <mergeCell ref="A4:P4"/>
    <mergeCell ref="F7:J7"/>
    <mergeCell ref="L7:P7"/>
    <mergeCell ref="C7:D7"/>
  </mergeCells>
  <pageMargins left="0.25" right="0.25" top="0.75" bottom="0.5" header="0.3" footer="0.3"/>
  <pageSetup paperSize="3" scale="74" orientation="landscape" r:id="rId1"/>
  <headerFooter>
    <oddFooter>&amp;L&amp;Z&amp;F&amp;D&amp;T</oddFooter>
  </headerFooter>
  <rowBreaks count="1" manualBreakCount="1">
    <brk id="61" max="12" man="1"/>
  </rowBreaks>
  <ignoredErrors>
    <ignoredError sqref="A5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8"/>
  <sheetViews>
    <sheetView topLeftCell="A22" zoomScaleNormal="100" zoomScaleSheetLayoutView="83" workbookViewId="0">
      <selection activeCell="L49" sqref="L49"/>
    </sheetView>
  </sheetViews>
  <sheetFormatPr defaultColWidth="9.1796875" defaultRowHeight="12.5" x14ac:dyDescent="0.25"/>
  <cols>
    <col min="1" max="1" width="50.81640625" style="36" customWidth="1"/>
    <col min="2" max="3" width="14.7265625" style="36" customWidth="1"/>
    <col min="4" max="4" width="3.1796875" style="36" customWidth="1"/>
    <col min="5" max="9" width="14.7265625" style="36" customWidth="1"/>
    <col min="10" max="10" width="3.7265625" style="36" customWidth="1"/>
    <col min="11" max="15" width="14.7265625" style="36" customWidth="1"/>
    <col min="16" max="16" width="9.1796875" style="36"/>
    <col min="17" max="17" width="10.453125" style="36" bestFit="1" customWidth="1"/>
    <col min="18" max="16384" width="9.1796875" style="36"/>
  </cols>
  <sheetData>
    <row r="1" spans="1:15" ht="14" x14ac:dyDescent="0.3">
      <c r="A1" s="2"/>
      <c r="B1" s="34"/>
      <c r="C1" s="34"/>
      <c r="D1" s="34"/>
      <c r="E1" s="34"/>
      <c r="F1" s="34"/>
      <c r="G1" s="35"/>
      <c r="H1" s="35"/>
      <c r="I1" s="35"/>
      <c r="J1" s="34"/>
      <c r="K1" s="34"/>
      <c r="L1" s="34"/>
      <c r="M1" s="35"/>
      <c r="N1" s="35"/>
      <c r="O1" s="35"/>
    </row>
    <row r="2" spans="1:15" ht="18" x14ac:dyDescent="0.4">
      <c r="A2" s="132" t="s">
        <v>0</v>
      </c>
      <c r="B2" s="132"/>
      <c r="C2" s="132"/>
      <c r="D2" s="132"/>
      <c r="E2" s="132"/>
      <c r="F2" s="132"/>
      <c r="G2" s="132"/>
      <c r="H2" s="132"/>
      <c r="I2" s="132"/>
      <c r="J2" s="132"/>
      <c r="K2" s="132"/>
      <c r="L2" s="132"/>
      <c r="M2" s="132"/>
      <c r="N2" s="132"/>
      <c r="O2" s="132"/>
    </row>
    <row r="3" spans="1:15" ht="18" x14ac:dyDescent="0.4">
      <c r="A3" s="132" t="s">
        <v>36</v>
      </c>
      <c r="B3" s="132"/>
      <c r="C3" s="132"/>
      <c r="D3" s="132"/>
      <c r="E3" s="132"/>
      <c r="F3" s="132"/>
      <c r="G3" s="132"/>
      <c r="H3" s="132"/>
      <c r="I3" s="132"/>
      <c r="J3" s="132"/>
      <c r="K3" s="132"/>
      <c r="L3" s="132"/>
      <c r="M3" s="132"/>
      <c r="N3" s="132"/>
      <c r="O3" s="132"/>
    </row>
    <row r="4" spans="1:15" ht="15.5" x14ac:dyDescent="0.35">
      <c r="A4" s="133" t="s">
        <v>37</v>
      </c>
      <c r="B4" s="133"/>
      <c r="C4" s="133"/>
      <c r="D4" s="133"/>
      <c r="E4" s="133"/>
      <c r="F4" s="133"/>
      <c r="G4" s="133"/>
      <c r="H4" s="133"/>
      <c r="I4" s="133"/>
      <c r="J4" s="133"/>
      <c r="K4" s="133"/>
      <c r="L4" s="133"/>
      <c r="M4" s="133"/>
      <c r="N4" s="133"/>
      <c r="O4" s="133"/>
    </row>
    <row r="5" spans="1:15" ht="14" x14ac:dyDescent="0.3">
      <c r="A5" s="34"/>
      <c r="B5" s="34"/>
      <c r="C5" s="34"/>
      <c r="D5" s="34"/>
      <c r="E5" s="34"/>
      <c r="F5" s="34"/>
      <c r="G5" s="35"/>
      <c r="H5" s="35"/>
      <c r="I5" s="35"/>
      <c r="J5" s="34"/>
      <c r="K5" s="34"/>
      <c r="L5" s="34"/>
      <c r="M5" s="35"/>
      <c r="N5" s="35"/>
      <c r="O5" s="35"/>
    </row>
    <row r="6" spans="1:15" ht="15.5" x14ac:dyDescent="0.35">
      <c r="A6" s="37"/>
      <c r="B6" s="134">
        <v>2019</v>
      </c>
      <c r="C6" s="134"/>
      <c r="D6" s="37"/>
      <c r="E6" s="134">
        <v>2018</v>
      </c>
      <c r="F6" s="134"/>
      <c r="G6" s="134"/>
      <c r="H6" s="134"/>
      <c r="I6" s="134"/>
      <c r="J6" s="38"/>
      <c r="K6" s="134">
        <v>2017</v>
      </c>
      <c r="L6" s="134"/>
      <c r="M6" s="134"/>
      <c r="N6" s="134"/>
      <c r="O6" s="134"/>
    </row>
    <row r="7" spans="1:15" ht="15.5" x14ac:dyDescent="0.35">
      <c r="A7" s="38"/>
      <c r="B7" s="39" t="s">
        <v>2</v>
      </c>
      <c r="C7" s="39" t="s">
        <v>3</v>
      </c>
      <c r="D7"/>
      <c r="E7" s="39" t="s">
        <v>2</v>
      </c>
      <c r="F7" s="39" t="s">
        <v>3</v>
      </c>
      <c r="G7" s="39" t="s">
        <v>4</v>
      </c>
      <c r="H7" s="40" t="s">
        <v>5</v>
      </c>
      <c r="I7" s="40" t="s">
        <v>6</v>
      </c>
      <c r="J7" s="38"/>
      <c r="K7" s="39" t="s">
        <v>2</v>
      </c>
      <c r="L7" s="39" t="s">
        <v>3</v>
      </c>
      <c r="M7" s="39" t="s">
        <v>4</v>
      </c>
      <c r="N7" s="40" t="s">
        <v>5</v>
      </c>
      <c r="O7" s="40" t="s">
        <v>6</v>
      </c>
    </row>
    <row r="8" spans="1:15" ht="15.5" x14ac:dyDescent="0.35">
      <c r="A8" s="41" t="s">
        <v>38</v>
      </c>
      <c r="B8" s="42"/>
      <c r="C8" s="42"/>
      <c r="D8"/>
      <c r="E8" s="42"/>
      <c r="F8" s="42"/>
      <c r="G8" s="42"/>
      <c r="H8" s="42"/>
      <c r="I8" s="42"/>
      <c r="J8" s="41"/>
      <c r="K8" s="42"/>
      <c r="L8" s="42"/>
      <c r="M8" s="42"/>
      <c r="N8" s="42"/>
      <c r="O8" s="42"/>
    </row>
    <row r="9" spans="1:15" ht="14.5" x14ac:dyDescent="0.35">
      <c r="A9" s="38" t="s">
        <v>39</v>
      </c>
      <c r="B9" s="43">
        <v>266254</v>
      </c>
      <c r="C9" s="43">
        <v>282319</v>
      </c>
      <c r="D9"/>
      <c r="E9" s="43">
        <v>246590</v>
      </c>
      <c r="F9" s="43">
        <v>239100</v>
      </c>
      <c r="G9" s="43">
        <v>232845</v>
      </c>
      <c r="H9" s="43">
        <v>304327</v>
      </c>
      <c r="I9" s="43">
        <f>SUM(E9:H9)</f>
        <v>1022862</v>
      </c>
      <c r="J9" s="38"/>
      <c r="K9" s="43">
        <v>88152</v>
      </c>
      <c r="L9" s="43">
        <v>94506</v>
      </c>
      <c r="M9" s="43">
        <v>106181</v>
      </c>
      <c r="N9" s="43">
        <v>263403</v>
      </c>
      <c r="O9" s="43">
        <f>SUM(K9:N9)</f>
        <v>552242</v>
      </c>
    </row>
    <row r="10" spans="1:15" ht="14.5" x14ac:dyDescent="0.35">
      <c r="A10" s="44" t="s">
        <v>40</v>
      </c>
      <c r="B10" s="45">
        <v>134847</v>
      </c>
      <c r="C10" s="45">
        <v>128138</v>
      </c>
      <c r="D10"/>
      <c r="E10" s="45">
        <v>134458</v>
      </c>
      <c r="F10" s="45">
        <v>122730</v>
      </c>
      <c r="G10" s="45">
        <v>125334</v>
      </c>
      <c r="H10" s="45">
        <v>133273</v>
      </c>
      <c r="I10" s="45">
        <f>SUM(E10:H10)</f>
        <v>515795</v>
      </c>
      <c r="J10" s="44"/>
      <c r="K10" s="45">
        <v>132677</v>
      </c>
      <c r="L10" s="45">
        <v>118452</v>
      </c>
      <c r="M10" s="45">
        <v>119074</v>
      </c>
      <c r="N10" s="45">
        <v>127698</v>
      </c>
      <c r="O10" s="45">
        <f>SUM(K10:N10)</f>
        <v>497901</v>
      </c>
    </row>
    <row r="11" spans="1:15" ht="14.5" x14ac:dyDescent="0.35">
      <c r="A11" s="46" t="s">
        <v>41</v>
      </c>
      <c r="B11" s="47">
        <f>SUM(B9:B10)</f>
        <v>401101</v>
      </c>
      <c r="C11" s="47">
        <f>SUM(C9:C10)</f>
        <v>410457</v>
      </c>
      <c r="D11"/>
      <c r="E11" s="47">
        <f>SUM(E9:E10)</f>
        <v>381048</v>
      </c>
      <c r="F11" s="47">
        <f>SUM(F9:F10)</f>
        <v>361830</v>
      </c>
      <c r="G11" s="47">
        <f>SUM(G9:G10)</f>
        <v>358179</v>
      </c>
      <c r="H11" s="47">
        <f>SUM(H9:H10)</f>
        <v>437600</v>
      </c>
      <c r="I11" s="47">
        <f>SUM(I9:I10)</f>
        <v>1538657</v>
      </c>
      <c r="J11" s="44"/>
      <c r="K11" s="47">
        <f>SUM(K9:K10)</f>
        <v>220829</v>
      </c>
      <c r="L11" s="47">
        <f>SUM(L9:L10)</f>
        <v>212958</v>
      </c>
      <c r="M11" s="47">
        <f>SUM(M9:M10)</f>
        <v>225255</v>
      </c>
      <c r="N11" s="47">
        <f>SUM(N9:N10)</f>
        <v>391101</v>
      </c>
      <c r="O11" s="47">
        <f>SUM(O9:O10)</f>
        <v>1050143</v>
      </c>
    </row>
    <row r="12" spans="1:15" ht="14.5" x14ac:dyDescent="0.35">
      <c r="A12" s="46"/>
      <c r="B12" s="49"/>
      <c r="C12" s="49"/>
      <c r="D12"/>
      <c r="E12" s="49"/>
      <c r="F12" s="49"/>
      <c r="G12" s="49"/>
      <c r="H12" s="49"/>
      <c r="I12" s="49"/>
      <c r="J12" s="44"/>
      <c r="K12" s="49"/>
      <c r="L12" s="49"/>
      <c r="M12" s="49"/>
      <c r="N12" s="49"/>
      <c r="O12" s="49"/>
    </row>
    <row r="13" spans="1:15" ht="14.5" x14ac:dyDescent="0.35">
      <c r="A13" s="44" t="s">
        <v>42</v>
      </c>
      <c r="B13" s="48">
        <v>315474</v>
      </c>
      <c r="C13" s="48">
        <v>303417</v>
      </c>
      <c r="D13"/>
      <c r="E13" s="48">
        <v>340811</v>
      </c>
      <c r="F13" s="48">
        <v>318902</v>
      </c>
      <c r="G13" s="48">
        <v>317896</v>
      </c>
      <c r="H13" s="48">
        <v>329868</v>
      </c>
      <c r="I13" s="35">
        <f>SUM(E13:H13)</f>
        <v>1307477</v>
      </c>
      <c r="J13" s="44"/>
      <c r="K13" s="48">
        <v>348217</v>
      </c>
      <c r="L13" s="48">
        <v>341894</v>
      </c>
      <c r="M13" s="48">
        <v>326102</v>
      </c>
      <c r="N13" s="35">
        <v>341699</v>
      </c>
      <c r="O13" s="35">
        <f>SUM(K13:N13)</f>
        <v>1357912</v>
      </c>
    </row>
    <row r="14" spans="1:15" ht="14.5" x14ac:dyDescent="0.35">
      <c r="A14" s="44" t="s">
        <v>43</v>
      </c>
      <c r="B14" s="48">
        <v>78509</v>
      </c>
      <c r="C14" s="48">
        <v>74699</v>
      </c>
      <c r="D14"/>
      <c r="E14" s="48">
        <v>98430</v>
      </c>
      <c r="F14" s="48">
        <v>92806</v>
      </c>
      <c r="G14" s="48">
        <v>84206</v>
      </c>
      <c r="H14" s="48">
        <v>89946</v>
      </c>
      <c r="I14" s="48">
        <f>SUM(E14:H14)</f>
        <v>365388</v>
      </c>
      <c r="J14" s="44"/>
      <c r="K14" s="48">
        <v>88362</v>
      </c>
      <c r="L14" s="48">
        <v>94465</v>
      </c>
      <c r="M14" s="48">
        <v>93073</v>
      </c>
      <c r="N14" s="48">
        <v>100052</v>
      </c>
      <c r="O14" s="48">
        <f>SUM(K14:N14)</f>
        <v>375952</v>
      </c>
    </row>
    <row r="15" spans="1:15" ht="14.5" x14ac:dyDescent="0.35">
      <c r="A15" s="46" t="s">
        <v>44</v>
      </c>
      <c r="B15" s="47">
        <f>SUM(B13:B14)</f>
        <v>393983</v>
      </c>
      <c r="C15" s="47">
        <f>SUM(C13:C14)</f>
        <v>378116</v>
      </c>
      <c r="D15"/>
      <c r="E15" s="47">
        <f>SUM(E13:E14)</f>
        <v>439241</v>
      </c>
      <c r="F15" s="47">
        <f>SUM(F13:F14)</f>
        <v>411708</v>
      </c>
      <c r="G15" s="47">
        <f>SUM(G13:G14)</f>
        <v>402102</v>
      </c>
      <c r="H15" s="47">
        <f>SUM(H13:H14)</f>
        <v>419814</v>
      </c>
      <c r="I15" s="47">
        <f>SUM(I13:I14)</f>
        <v>1672865</v>
      </c>
      <c r="J15" s="44"/>
      <c r="K15" s="47">
        <f>SUM(K13:K14)</f>
        <v>436579</v>
      </c>
      <c r="L15" s="47">
        <f>SUM(L13:L14)</f>
        <v>436359</v>
      </c>
      <c r="M15" s="47">
        <f>SUM(M13:M14)</f>
        <v>419175</v>
      </c>
      <c r="N15" s="47">
        <f>SUM(N13:N14)</f>
        <v>441751</v>
      </c>
      <c r="O15" s="47">
        <f>SUM(O13:O14)</f>
        <v>1733864</v>
      </c>
    </row>
    <row r="16" spans="1:15" ht="14.5" x14ac:dyDescent="0.35">
      <c r="A16" s="44"/>
      <c r="B16" s="49"/>
      <c r="C16" s="49"/>
      <c r="D16"/>
      <c r="E16" s="49"/>
      <c r="F16" s="49"/>
      <c r="G16" s="49"/>
      <c r="H16" s="49"/>
      <c r="I16" s="49"/>
      <c r="J16" s="52"/>
      <c r="K16" s="49"/>
      <c r="L16" s="49"/>
      <c r="M16" s="49"/>
      <c r="N16" s="49"/>
      <c r="O16" s="49"/>
    </row>
    <row r="17" spans="1:17" ht="15" thickBot="1" x14ac:dyDescent="0.4">
      <c r="A17" s="50" t="s">
        <v>45</v>
      </c>
      <c r="B17" s="111">
        <f>B11+B15+B16</f>
        <v>795084</v>
      </c>
      <c r="C17" s="111">
        <f>C11+C15+C16</f>
        <v>788573</v>
      </c>
      <c r="D17"/>
      <c r="E17" s="111">
        <f>E11+E15+E16</f>
        <v>820289</v>
      </c>
      <c r="F17" s="111">
        <f>F11+F15+F16</f>
        <v>773538</v>
      </c>
      <c r="G17" s="111">
        <f>G11+G15+G16</f>
        <v>760281</v>
      </c>
      <c r="H17" s="111">
        <f>H11+H15+H16</f>
        <v>857414</v>
      </c>
      <c r="I17" s="111">
        <f>I11+I15+I16</f>
        <v>3211522</v>
      </c>
      <c r="J17" s="50"/>
      <c r="K17" s="111">
        <f>K11+K15+K16</f>
        <v>657408</v>
      </c>
      <c r="L17" s="111">
        <f>L11+L15+L16</f>
        <v>649317</v>
      </c>
      <c r="M17" s="111">
        <f>M11+M15+M16</f>
        <v>644430</v>
      </c>
      <c r="N17" s="111">
        <f>N11+N15+N16</f>
        <v>832852</v>
      </c>
      <c r="O17" s="111">
        <f>O11+O15+O16</f>
        <v>2784007</v>
      </c>
    </row>
    <row r="18" spans="1:17" ht="15" thickTop="1" x14ac:dyDescent="0.35">
      <c r="A18" s="46"/>
      <c r="B18" s="51"/>
      <c r="C18" s="51"/>
      <c r="D18"/>
      <c r="E18" s="51"/>
      <c r="F18" s="51"/>
      <c r="G18" s="51"/>
      <c r="H18" s="51"/>
      <c r="I18" s="51"/>
      <c r="J18" s="41"/>
      <c r="K18" s="51"/>
      <c r="L18" s="51"/>
      <c r="M18" s="51"/>
      <c r="N18" s="51"/>
      <c r="O18" s="51"/>
    </row>
    <row r="19" spans="1:17" ht="14.5" x14ac:dyDescent="0.35">
      <c r="A19" s="41" t="s">
        <v>46</v>
      </c>
      <c r="D19"/>
    </row>
    <row r="20" spans="1:17" ht="14.5" x14ac:dyDescent="0.35">
      <c r="A20" s="38" t="s">
        <v>39</v>
      </c>
      <c r="B20" s="43">
        <v>-14600</v>
      </c>
      <c r="C20" s="43">
        <v>-15576</v>
      </c>
      <c r="D20"/>
      <c r="E20" s="43">
        <v>-7711</v>
      </c>
      <c r="F20" s="43">
        <v>-5993</v>
      </c>
      <c r="G20" s="43">
        <v>-14330</v>
      </c>
      <c r="H20" s="43">
        <v>-4345</v>
      </c>
      <c r="I20" s="43">
        <f>SUM(E20:H20)</f>
        <v>-32379</v>
      </c>
      <c r="J20" s="38"/>
      <c r="K20" s="43">
        <v>-4270</v>
      </c>
      <c r="L20" s="43">
        <v>-4030</v>
      </c>
      <c r="M20" s="43">
        <v>-9594</v>
      </c>
      <c r="N20" s="43">
        <v>-5</v>
      </c>
      <c r="O20" s="43">
        <f>SUM(K20:N20)</f>
        <v>-17899</v>
      </c>
    </row>
    <row r="21" spans="1:17" ht="14.5" x14ac:dyDescent="0.35">
      <c r="A21" s="44" t="s">
        <v>40</v>
      </c>
      <c r="B21" s="45">
        <v>15066</v>
      </c>
      <c r="C21" s="45">
        <v>15462</v>
      </c>
      <c r="D21"/>
      <c r="E21" s="45">
        <v>27026</v>
      </c>
      <c r="F21" s="45">
        <v>12565</v>
      </c>
      <c r="G21" s="45">
        <v>17435</v>
      </c>
      <c r="H21" s="45">
        <v>16742</v>
      </c>
      <c r="I21" s="45">
        <f>SUM(E21:H21)</f>
        <v>73768</v>
      </c>
      <c r="J21" s="44"/>
      <c r="K21" s="45">
        <v>30717</v>
      </c>
      <c r="L21" s="45">
        <v>19270</v>
      </c>
      <c r="M21" s="45">
        <v>19474</v>
      </c>
      <c r="N21" s="45">
        <v>28045</v>
      </c>
      <c r="O21" s="45">
        <f>SUM(K21:N21)</f>
        <v>97506</v>
      </c>
    </row>
    <row r="22" spans="1:17" ht="14.5" x14ac:dyDescent="0.35">
      <c r="A22" s="46" t="s">
        <v>41</v>
      </c>
      <c r="B22" s="47">
        <f>SUM(B20:B21)</f>
        <v>466</v>
      </c>
      <c r="C22" s="47">
        <f>SUM(C20:C21)</f>
        <v>-114</v>
      </c>
      <c r="D22"/>
      <c r="E22" s="47">
        <f>SUM(E20:E21)</f>
        <v>19315</v>
      </c>
      <c r="F22" s="47">
        <f>SUM(F20:F21)</f>
        <v>6572</v>
      </c>
      <c r="G22" s="47">
        <f>SUM(G20:G21)</f>
        <v>3105</v>
      </c>
      <c r="H22" s="47">
        <f>SUM(H20:H21)</f>
        <v>12397</v>
      </c>
      <c r="I22" s="47">
        <f>SUM(I20:I21)</f>
        <v>41389</v>
      </c>
      <c r="J22" s="46"/>
      <c r="K22" s="47">
        <f>SUM(K20:K21)</f>
        <v>26447</v>
      </c>
      <c r="L22" s="47">
        <f>SUM(L20:L21)</f>
        <v>15240</v>
      </c>
      <c r="M22" s="47">
        <f>SUM(M20:M21)</f>
        <v>9880</v>
      </c>
      <c r="N22" s="47">
        <f>SUM(N20:N21)</f>
        <v>28040</v>
      </c>
      <c r="O22" s="47">
        <f>SUM(O20:O21)</f>
        <v>79607</v>
      </c>
    </row>
    <row r="23" spans="1:17" ht="14.5" x14ac:dyDescent="0.35">
      <c r="A23" s="46"/>
      <c r="B23" s="49"/>
      <c r="C23" s="49"/>
      <c r="D23"/>
      <c r="E23" s="49"/>
      <c r="F23" s="49"/>
      <c r="G23" s="49"/>
      <c r="H23" s="49"/>
      <c r="I23" s="49"/>
      <c r="J23" s="46"/>
      <c r="K23" s="49"/>
      <c r="L23" s="49"/>
      <c r="M23" s="49"/>
      <c r="N23" s="49"/>
      <c r="O23" s="49"/>
    </row>
    <row r="24" spans="1:17" ht="14.5" x14ac:dyDescent="0.35">
      <c r="A24" s="44" t="s">
        <v>42</v>
      </c>
      <c r="B24" s="48">
        <v>110613</v>
      </c>
      <c r="C24" s="48">
        <v>112804</v>
      </c>
      <c r="D24"/>
      <c r="E24" s="48">
        <v>128568</v>
      </c>
      <c r="F24" s="48">
        <v>120139</v>
      </c>
      <c r="G24" s="48">
        <v>122090</v>
      </c>
      <c r="H24" s="48">
        <v>124982</v>
      </c>
      <c r="I24" s="48">
        <f>SUM(E24:H24)</f>
        <v>495779</v>
      </c>
      <c r="J24" s="44"/>
      <c r="K24" s="35">
        <v>137569</v>
      </c>
      <c r="L24" s="35">
        <v>122272</v>
      </c>
      <c r="M24" s="35">
        <v>113870</v>
      </c>
      <c r="N24" s="35">
        <v>133115</v>
      </c>
      <c r="O24" s="48">
        <f>SUM(K24:N24)</f>
        <v>506826</v>
      </c>
    </row>
    <row r="25" spans="1:17" ht="14.5" x14ac:dyDescent="0.35">
      <c r="A25" s="44" t="s">
        <v>43</v>
      </c>
      <c r="B25" s="48">
        <v>11790</v>
      </c>
      <c r="C25" s="48">
        <v>11934</v>
      </c>
      <c r="D25"/>
      <c r="E25" s="48">
        <v>16022</v>
      </c>
      <c r="F25" s="48">
        <v>13091</v>
      </c>
      <c r="G25" s="48">
        <v>12517</v>
      </c>
      <c r="H25" s="48">
        <v>21550</v>
      </c>
      <c r="I25" s="48">
        <f>SUM(E25:H25)</f>
        <v>63180</v>
      </c>
      <c r="J25" s="44"/>
      <c r="K25" s="48">
        <v>11574</v>
      </c>
      <c r="L25" s="48">
        <v>14214</v>
      </c>
      <c r="M25" s="48">
        <v>9101</v>
      </c>
      <c r="N25" s="48">
        <v>11551</v>
      </c>
      <c r="O25" s="48">
        <f>SUM(K25:N25)</f>
        <v>46440</v>
      </c>
    </row>
    <row r="26" spans="1:17" ht="14.5" x14ac:dyDescent="0.35">
      <c r="A26" s="46" t="s">
        <v>44</v>
      </c>
      <c r="B26" s="47">
        <f>SUM(B24:B25)</f>
        <v>122403</v>
      </c>
      <c r="C26" s="47">
        <f>SUM(C24:C25)</f>
        <v>124738</v>
      </c>
      <c r="D26"/>
      <c r="E26" s="47">
        <f>SUM(E24:E25)</f>
        <v>144590</v>
      </c>
      <c r="F26" s="47">
        <f>SUM(F24:F25)</f>
        <v>133230</v>
      </c>
      <c r="G26" s="47">
        <f>SUM(G24:G25)</f>
        <v>134607</v>
      </c>
      <c r="H26" s="47">
        <f>SUM(H24:H25)</f>
        <v>146532</v>
      </c>
      <c r="I26" s="47">
        <f>SUM(I24:I25)</f>
        <v>558959</v>
      </c>
      <c r="J26" s="46"/>
      <c r="K26" s="47">
        <f>SUM(K24:K25)</f>
        <v>149143</v>
      </c>
      <c r="L26" s="47">
        <f>SUM(L24:L25)</f>
        <v>136486</v>
      </c>
      <c r="M26" s="47">
        <f>SUM(M24:M25)</f>
        <v>122971</v>
      </c>
      <c r="N26" s="47">
        <f>SUM(N24:N25)</f>
        <v>144666</v>
      </c>
      <c r="O26" s="47">
        <f>SUM(O24:O25)</f>
        <v>553266</v>
      </c>
    </row>
    <row r="27" spans="1:17" ht="14.5" x14ac:dyDescent="0.35">
      <c r="A27" s="52"/>
      <c r="B27" s="49"/>
      <c r="C27" s="49"/>
      <c r="D27"/>
      <c r="E27" s="49"/>
      <c r="F27" s="49"/>
      <c r="G27" s="49"/>
      <c r="H27" s="49"/>
      <c r="I27" s="49"/>
      <c r="J27" s="52"/>
      <c r="K27" s="49"/>
      <c r="L27" s="49"/>
      <c r="M27" s="49"/>
      <c r="N27" s="49"/>
      <c r="O27" s="49"/>
    </row>
    <row r="28" spans="1:17" ht="17" thickBot="1" x14ac:dyDescent="0.4">
      <c r="A28" s="50" t="s">
        <v>47</v>
      </c>
      <c r="B28" s="111">
        <f>B22+B26+B27</f>
        <v>122869</v>
      </c>
      <c r="C28" s="111">
        <f>C22+C26+C27</f>
        <v>124624</v>
      </c>
      <c r="D28"/>
      <c r="E28" s="111">
        <f>E22+E26+E27</f>
        <v>163905</v>
      </c>
      <c r="F28" s="111">
        <f>F22+F26+F27</f>
        <v>139802</v>
      </c>
      <c r="G28" s="111">
        <f>G22+G26+G27</f>
        <v>137712</v>
      </c>
      <c r="H28" s="111">
        <f>H22+H26+H27</f>
        <v>158929</v>
      </c>
      <c r="I28" s="111">
        <f>I22+I26+I27</f>
        <v>600348</v>
      </c>
      <c r="J28" s="46"/>
      <c r="K28" s="111">
        <f>K22+K26+K27</f>
        <v>175590</v>
      </c>
      <c r="L28" s="111">
        <f>L22+L26+L27</f>
        <v>151726</v>
      </c>
      <c r="M28" s="111">
        <f>M22+M26+M27</f>
        <v>132851</v>
      </c>
      <c r="N28" s="111">
        <f>N22+N26+N27</f>
        <v>172706</v>
      </c>
      <c r="O28" s="111">
        <f>O22+O26+O27</f>
        <v>632873</v>
      </c>
    </row>
    <row r="29" spans="1:17" ht="15" thickTop="1" x14ac:dyDescent="0.35">
      <c r="A29" s="50"/>
      <c r="B29" s="53"/>
      <c r="C29" s="53"/>
      <c r="D29"/>
      <c r="E29" s="53"/>
      <c r="F29" s="53"/>
      <c r="G29" s="53"/>
      <c r="H29" s="53"/>
      <c r="I29" s="53"/>
      <c r="J29" s="46"/>
      <c r="K29" s="53"/>
      <c r="L29" s="53"/>
      <c r="M29" s="53"/>
      <c r="N29" s="53"/>
      <c r="O29" s="53"/>
    </row>
    <row r="30" spans="1:17" ht="14.5" x14ac:dyDescent="0.35">
      <c r="A30" s="41" t="s">
        <v>48</v>
      </c>
      <c r="D30"/>
      <c r="N30" s="54"/>
      <c r="Q30" s="55"/>
    </row>
    <row r="31" spans="1:17" ht="14.5" x14ac:dyDescent="0.35">
      <c r="A31" s="38" t="s">
        <v>39</v>
      </c>
      <c r="B31" s="43">
        <v>1858</v>
      </c>
      <c r="C31" s="43">
        <v>1307</v>
      </c>
      <c r="D31"/>
      <c r="E31" s="43">
        <v>6719</v>
      </c>
      <c r="F31" s="43">
        <v>9474</v>
      </c>
      <c r="G31" s="43">
        <v>820</v>
      </c>
      <c r="H31" s="43">
        <v>11654</v>
      </c>
      <c r="I31" s="43">
        <f>SUM(E31:H31)</f>
        <v>28667</v>
      </c>
      <c r="J31" s="38"/>
      <c r="K31" s="43">
        <v>3053</v>
      </c>
      <c r="L31" s="43">
        <v>3157</v>
      </c>
      <c r="M31" s="43">
        <v>-1970</v>
      </c>
      <c r="N31" s="43">
        <v>14523</v>
      </c>
      <c r="O31" s="43">
        <f>SUM(K31:N31)</f>
        <v>18763</v>
      </c>
      <c r="Q31" s="55"/>
    </row>
    <row r="32" spans="1:17" ht="14.5" x14ac:dyDescent="0.35">
      <c r="A32" s="44" t="s">
        <v>40</v>
      </c>
      <c r="B32" s="56">
        <v>21986</v>
      </c>
      <c r="C32" s="56">
        <v>22549</v>
      </c>
      <c r="D32"/>
      <c r="E32" s="56">
        <v>33188</v>
      </c>
      <c r="F32" s="56">
        <v>19188</v>
      </c>
      <c r="G32" s="56">
        <v>24302</v>
      </c>
      <c r="H32" s="56">
        <v>23928</v>
      </c>
      <c r="I32" s="56">
        <f>SUM(E32:H32)</f>
        <v>100606</v>
      </c>
      <c r="J32" s="44"/>
      <c r="K32" s="56">
        <v>37915</v>
      </c>
      <c r="L32" s="56">
        <v>26196</v>
      </c>
      <c r="M32" s="56">
        <v>25778</v>
      </c>
      <c r="N32" s="56">
        <v>34158</v>
      </c>
      <c r="O32" s="56">
        <f>SUM(K32:N32)</f>
        <v>124047</v>
      </c>
      <c r="Q32" s="55"/>
    </row>
    <row r="33" spans="1:17" ht="14.5" x14ac:dyDescent="0.35">
      <c r="A33" s="46" t="s">
        <v>41</v>
      </c>
      <c r="B33" s="57">
        <f>SUM(B31:B32)</f>
        <v>23844</v>
      </c>
      <c r="C33" s="57">
        <f>SUM(C31:C32)</f>
        <v>23856</v>
      </c>
      <c r="D33"/>
      <c r="E33" s="57">
        <f>SUM(E31:E32)</f>
        <v>39907</v>
      </c>
      <c r="F33" s="57">
        <f>SUM(F31:F32)</f>
        <v>28662</v>
      </c>
      <c r="G33" s="57">
        <f>SUM(G31:G32)</f>
        <v>25122</v>
      </c>
      <c r="H33" s="57">
        <f>SUM(H31:H32)</f>
        <v>35582</v>
      </c>
      <c r="I33" s="57">
        <f>SUM(I31:I32)</f>
        <v>129273</v>
      </c>
      <c r="J33" s="46"/>
      <c r="K33" s="57">
        <f>SUM(K31:K32)</f>
        <v>40968</v>
      </c>
      <c r="L33" s="57">
        <f>SUM(L31:L32)</f>
        <v>29353</v>
      </c>
      <c r="M33" s="57">
        <f>SUM(M31:M32)</f>
        <v>23808</v>
      </c>
      <c r="N33" s="57">
        <f>SUM(N31:N32)</f>
        <v>48681</v>
      </c>
      <c r="O33" s="57">
        <f>SUM(O31:O32)</f>
        <v>142810</v>
      </c>
    </row>
    <row r="34" spans="1:17" ht="14.5" x14ac:dyDescent="0.35">
      <c r="A34" s="46"/>
      <c r="B34" s="58"/>
      <c r="C34" s="58"/>
      <c r="D34"/>
      <c r="E34" s="58"/>
      <c r="F34" s="58"/>
      <c r="G34" s="58"/>
      <c r="H34" s="58"/>
      <c r="I34" s="58"/>
      <c r="J34" s="46"/>
      <c r="K34" s="58"/>
      <c r="L34" s="58"/>
      <c r="M34" s="58"/>
      <c r="N34" s="58"/>
      <c r="O34" s="58"/>
    </row>
    <row r="35" spans="1:17" ht="14.5" x14ac:dyDescent="0.35">
      <c r="A35" s="44" t="s">
        <v>42</v>
      </c>
      <c r="B35" s="35">
        <v>117053</v>
      </c>
      <c r="C35" s="35">
        <v>122598</v>
      </c>
      <c r="D35"/>
      <c r="E35" s="35">
        <v>136067</v>
      </c>
      <c r="F35" s="35">
        <v>128188</v>
      </c>
      <c r="G35" s="35">
        <v>129650</v>
      </c>
      <c r="H35" s="35">
        <v>132200</v>
      </c>
      <c r="I35" s="35">
        <f>SUM(E35:H35)</f>
        <v>526105</v>
      </c>
      <c r="J35" s="44"/>
      <c r="K35" s="35">
        <v>145250</v>
      </c>
      <c r="L35" s="35">
        <v>129833</v>
      </c>
      <c r="M35" s="35">
        <v>121493</v>
      </c>
      <c r="N35" s="35">
        <v>139865</v>
      </c>
      <c r="O35" s="35">
        <f>SUM(K35:N35)</f>
        <v>536441</v>
      </c>
    </row>
    <row r="36" spans="1:17" ht="14.5" x14ac:dyDescent="0.35">
      <c r="A36" s="44" t="s">
        <v>43</v>
      </c>
      <c r="B36" s="35">
        <v>14208</v>
      </c>
      <c r="C36" s="35">
        <v>14049</v>
      </c>
      <c r="D36"/>
      <c r="E36" s="35">
        <v>19632</v>
      </c>
      <c r="F36" s="35">
        <v>15413</v>
      </c>
      <c r="G36" s="35">
        <v>14456</v>
      </c>
      <c r="H36" s="35">
        <v>22455</v>
      </c>
      <c r="I36" s="35">
        <f>SUM(E36:H36)</f>
        <v>71956</v>
      </c>
      <c r="J36" s="44"/>
      <c r="K36" s="35">
        <v>14008</v>
      </c>
      <c r="L36" s="35">
        <v>16667</v>
      </c>
      <c r="M36" s="35">
        <v>11601</v>
      </c>
      <c r="N36" s="35">
        <v>13909</v>
      </c>
      <c r="O36" s="35">
        <f>SUM(K36:N36)</f>
        <v>56185</v>
      </c>
      <c r="Q36" s="55"/>
    </row>
    <row r="37" spans="1:17" ht="14.5" x14ac:dyDescent="0.35">
      <c r="A37" s="46" t="s">
        <v>44</v>
      </c>
      <c r="B37" s="57">
        <f>SUM(B35:B36)</f>
        <v>131261</v>
      </c>
      <c r="C37" s="57">
        <f>SUM(C35:C36)</f>
        <v>136647</v>
      </c>
      <c r="D37"/>
      <c r="E37" s="57">
        <f>SUM(E35:E36)</f>
        <v>155699</v>
      </c>
      <c r="F37" s="57">
        <f>SUM(F35:F36)</f>
        <v>143601</v>
      </c>
      <c r="G37" s="57">
        <f>SUM(G35:G36)</f>
        <v>144106</v>
      </c>
      <c r="H37" s="57">
        <f>SUM(H35:H36)</f>
        <v>154655</v>
      </c>
      <c r="I37" s="57">
        <f>SUM(I35:I36)</f>
        <v>598061</v>
      </c>
      <c r="J37" s="46"/>
      <c r="K37" s="57">
        <f>SUM(K35:K36)</f>
        <v>159258</v>
      </c>
      <c r="L37" s="57">
        <f>SUM(L35:L36)</f>
        <v>146500</v>
      </c>
      <c r="M37" s="57">
        <f>SUM(M35:M36)</f>
        <v>133094</v>
      </c>
      <c r="N37" s="57">
        <f>SUM(N35:N36)</f>
        <v>153774</v>
      </c>
      <c r="O37" s="57">
        <f>SUM(O35:O36)</f>
        <v>592626</v>
      </c>
    </row>
    <row r="38" spans="1:17" s="112" customFormat="1" ht="14.5" x14ac:dyDescent="0.35">
      <c r="A38" s="52"/>
      <c r="B38" s="58"/>
      <c r="C38" s="58"/>
      <c r="D38"/>
      <c r="E38" s="58"/>
      <c r="F38" s="58"/>
      <c r="G38" s="58"/>
      <c r="H38" s="58"/>
      <c r="I38" s="58"/>
      <c r="J38" s="52"/>
      <c r="K38" s="58"/>
      <c r="L38" s="58"/>
      <c r="M38" s="58"/>
      <c r="N38" s="58"/>
      <c r="O38" s="58"/>
    </row>
    <row r="39" spans="1:17" ht="17" thickBot="1" x14ac:dyDescent="0.4">
      <c r="A39" s="50" t="s">
        <v>49</v>
      </c>
      <c r="B39" s="111">
        <f>B33+B37+B38</f>
        <v>155105</v>
      </c>
      <c r="C39" s="111">
        <f>C33+C37+C38</f>
        <v>160503</v>
      </c>
      <c r="D39"/>
      <c r="E39" s="111">
        <f>E33+E37+E38</f>
        <v>195606</v>
      </c>
      <c r="F39" s="111">
        <f>F33+F37+F38</f>
        <v>172263</v>
      </c>
      <c r="G39" s="111">
        <f>G33+G37+G38</f>
        <v>169228</v>
      </c>
      <c r="H39" s="111">
        <f>H33+H37+H38</f>
        <v>190237</v>
      </c>
      <c r="I39" s="111">
        <f>I33+I37+I38</f>
        <v>727334</v>
      </c>
      <c r="J39" s="46"/>
      <c r="K39" s="111">
        <f>K33+K37+K38</f>
        <v>200226</v>
      </c>
      <c r="L39" s="111">
        <f>L33+L37+L38</f>
        <v>175853</v>
      </c>
      <c r="M39" s="111">
        <f>M33+M37+M38</f>
        <v>156902</v>
      </c>
      <c r="N39" s="111">
        <f>N33+N37+N38</f>
        <v>202455</v>
      </c>
      <c r="O39" s="111">
        <f>O33+O37+O38</f>
        <v>735436</v>
      </c>
    </row>
    <row r="40" spans="1:17" ht="15" thickTop="1" x14ac:dyDescent="0.35">
      <c r="A40" s="50"/>
      <c r="B40" s="59"/>
      <c r="C40" s="59"/>
      <c r="D40"/>
      <c r="E40" s="59"/>
      <c r="F40" s="59"/>
      <c r="G40" s="59"/>
      <c r="H40" s="59"/>
      <c r="I40" s="59"/>
      <c r="J40" s="46"/>
      <c r="K40" s="59"/>
      <c r="L40" s="59"/>
      <c r="M40" s="59"/>
      <c r="N40" s="59"/>
      <c r="O40" s="59"/>
    </row>
    <row r="41" spans="1:17" ht="28" x14ac:dyDescent="0.35">
      <c r="A41" s="60" t="s">
        <v>50</v>
      </c>
      <c r="B41" s="59"/>
      <c r="C41" s="59"/>
      <c r="D41"/>
      <c r="E41" s="59"/>
      <c r="F41" s="59"/>
      <c r="G41" s="59"/>
      <c r="H41" s="59"/>
      <c r="I41" s="59"/>
      <c r="J41" s="46"/>
      <c r="K41" s="59"/>
      <c r="L41" s="59"/>
      <c r="M41" s="59"/>
      <c r="N41" s="59"/>
      <c r="O41" s="59"/>
    </row>
    <row r="42" spans="1:17" ht="14.5" x14ac:dyDescent="0.35">
      <c r="A42" s="50"/>
      <c r="B42" s="59"/>
      <c r="C42" s="59"/>
      <c r="D42"/>
      <c r="E42" s="59"/>
      <c r="F42" s="59"/>
      <c r="G42" s="59"/>
      <c r="H42" s="59"/>
      <c r="I42" s="59"/>
      <c r="J42" s="46"/>
      <c r="K42" s="59"/>
      <c r="L42" s="59"/>
      <c r="M42" s="59"/>
      <c r="N42" s="59"/>
      <c r="O42" s="59"/>
    </row>
    <row r="43" spans="1:17" ht="14.5" x14ac:dyDescent="0.35">
      <c r="A43" s="50" t="s">
        <v>51</v>
      </c>
      <c r="B43" s="61">
        <f>B39</f>
        <v>155105</v>
      </c>
      <c r="C43" s="61">
        <f t="shared" ref="C43" si="0">C39</f>
        <v>160503</v>
      </c>
      <c r="D43"/>
      <c r="E43" s="61">
        <f>E39</f>
        <v>195606</v>
      </c>
      <c r="F43" s="61">
        <f t="shared" ref="F43:I43" si="1">F39</f>
        <v>172263</v>
      </c>
      <c r="G43" s="61">
        <f t="shared" si="1"/>
        <v>169228</v>
      </c>
      <c r="H43" s="61">
        <f t="shared" si="1"/>
        <v>190237</v>
      </c>
      <c r="I43" s="61">
        <f t="shared" si="1"/>
        <v>727334</v>
      </c>
      <c r="J43" s="44"/>
      <c r="K43" s="61">
        <f>K39</f>
        <v>200226</v>
      </c>
      <c r="L43" s="61">
        <f t="shared" ref="L43:O43" si="2">L39</f>
        <v>175853</v>
      </c>
      <c r="M43" s="61">
        <f t="shared" si="2"/>
        <v>156902</v>
      </c>
      <c r="N43" s="61">
        <f t="shared" si="2"/>
        <v>202455</v>
      </c>
      <c r="O43" s="61">
        <f t="shared" si="2"/>
        <v>735436</v>
      </c>
    </row>
    <row r="44" spans="1:17" ht="14.5" x14ac:dyDescent="0.35">
      <c r="A44" s="62" t="s">
        <v>52</v>
      </c>
      <c r="B44" s="58">
        <f>+B28-B39</f>
        <v>-32236</v>
      </c>
      <c r="C44" s="116">
        <f>+C28-C39</f>
        <v>-35879</v>
      </c>
      <c r="D44"/>
      <c r="E44" s="116">
        <f t="shared" ref="E44:H44" si="3">+E28-E39</f>
        <v>-31701</v>
      </c>
      <c r="F44" s="116">
        <f t="shared" si="3"/>
        <v>-32461</v>
      </c>
      <c r="G44" s="116">
        <f t="shared" si="3"/>
        <v>-31516</v>
      </c>
      <c r="H44" s="116">
        <f t="shared" si="3"/>
        <v>-31308</v>
      </c>
      <c r="I44" s="58">
        <f>SUM(E44:H44)</f>
        <v>-126986</v>
      </c>
      <c r="J44" s="46"/>
      <c r="K44" s="116">
        <f t="shared" ref="K44:N44" si="4">+K28-K39</f>
        <v>-24636</v>
      </c>
      <c r="L44" s="116">
        <f t="shared" si="4"/>
        <v>-24127</v>
      </c>
      <c r="M44" s="116">
        <f t="shared" si="4"/>
        <v>-24051</v>
      </c>
      <c r="N44" s="116">
        <f t="shared" si="4"/>
        <v>-29749</v>
      </c>
      <c r="O44" s="58">
        <f>SUM(K44:N44)</f>
        <v>-102563</v>
      </c>
    </row>
    <row r="45" spans="1:17" ht="14.5" x14ac:dyDescent="0.35">
      <c r="A45" s="38" t="s">
        <v>53</v>
      </c>
      <c r="B45" s="63">
        <v>-56958</v>
      </c>
      <c r="C45" s="63">
        <v>-45048</v>
      </c>
      <c r="D45"/>
      <c r="E45" s="63">
        <f>-52490</f>
        <v>-52490</v>
      </c>
      <c r="F45" s="63">
        <v>-47843</v>
      </c>
      <c r="G45" s="63">
        <f>-40985-3</f>
        <v>-40988</v>
      </c>
      <c r="H45" s="63">
        <f>-44601+3</f>
        <v>-44598</v>
      </c>
      <c r="I45" s="63">
        <f>SUM(E45:H45)</f>
        <v>-185919</v>
      </c>
      <c r="J45" s="38"/>
      <c r="K45" s="63">
        <v>-59079</v>
      </c>
      <c r="L45" s="63">
        <v>-53936</v>
      </c>
      <c r="M45" s="63">
        <v>-42756</v>
      </c>
      <c r="N45" s="63">
        <v>-64153</v>
      </c>
      <c r="O45" s="63">
        <f>SUM(K45:N45)</f>
        <v>-219924</v>
      </c>
    </row>
    <row r="46" spans="1:17" ht="14.5" x14ac:dyDescent="0.35">
      <c r="A46" s="50" t="s">
        <v>54</v>
      </c>
      <c r="B46" s="58">
        <f>SUM(B43:B45)</f>
        <v>65911</v>
      </c>
      <c r="C46" s="58">
        <f t="shared" ref="C46" si="5">SUM(C43:C45)</f>
        <v>79576</v>
      </c>
      <c r="D46"/>
      <c r="E46" s="58">
        <f>SUM(E43:E45)</f>
        <v>111415</v>
      </c>
      <c r="F46" s="58">
        <f t="shared" ref="F46:I46" si="6">SUM(F43:F45)</f>
        <v>91959</v>
      </c>
      <c r="G46" s="58">
        <f t="shared" si="6"/>
        <v>96724</v>
      </c>
      <c r="H46" s="58">
        <f t="shared" si="6"/>
        <v>114331</v>
      </c>
      <c r="I46" s="58">
        <f t="shared" si="6"/>
        <v>414429</v>
      </c>
      <c r="J46" s="44"/>
      <c r="K46" s="58">
        <f t="shared" ref="K46:O46" si="7">SUM(K43:K45)</f>
        <v>116511</v>
      </c>
      <c r="L46" s="58">
        <f t="shared" si="7"/>
        <v>97790</v>
      </c>
      <c r="M46" s="58">
        <f t="shared" si="7"/>
        <v>90095</v>
      </c>
      <c r="N46" s="58">
        <f t="shared" si="7"/>
        <v>108553</v>
      </c>
      <c r="O46" s="58">
        <f t="shared" si="7"/>
        <v>412949</v>
      </c>
    </row>
    <row r="47" spans="1:17" ht="17" x14ac:dyDescent="0.35">
      <c r="A47" s="62" t="s">
        <v>55</v>
      </c>
      <c r="B47" s="35">
        <f>-'Income Statement'!C33-'Income Statement'!C25</f>
        <v>-38966</v>
      </c>
      <c r="C47" s="114">
        <f>-'Income Statement'!D33-'Income Statement'!D25</f>
        <v>-39062</v>
      </c>
      <c r="D47"/>
      <c r="E47" s="114">
        <f>-'Income Statement'!F33-'Income Statement'!F25</f>
        <v>-43078</v>
      </c>
      <c r="F47" s="114">
        <f>-'Income Statement'!G33-'Income Statement'!G25</f>
        <v>-41969</v>
      </c>
      <c r="G47" s="114">
        <f>-'Income Statement'!H33-'Income Statement'!H25</f>
        <v>-37437</v>
      </c>
      <c r="H47" s="114">
        <f>-'Income Statement'!I33-'Income Statement'!I25</f>
        <v>-37273</v>
      </c>
      <c r="I47" s="48">
        <f t="shared" ref="I47:I48" si="8">SUM(E47:H47)</f>
        <v>-159757</v>
      </c>
      <c r="J47" s="38"/>
      <c r="K47" s="114">
        <f>-'Income Statement'!L33-'Income Statement'!L25</f>
        <v>-38650</v>
      </c>
      <c r="L47" s="114">
        <f>-'Income Statement'!M33-'Income Statement'!M25</f>
        <v>-40443</v>
      </c>
      <c r="M47" s="114">
        <f>-'Income Statement'!N33-'Income Statement'!N25</f>
        <v>-41230</v>
      </c>
      <c r="N47" s="114">
        <f>-'Income Statement'!O33-'Income Statement'!O25</f>
        <v>-43839</v>
      </c>
      <c r="O47" s="48">
        <f t="shared" ref="O47:O48" si="9">SUM(K47:N47)</f>
        <v>-164162</v>
      </c>
    </row>
    <row r="48" spans="1:17" ht="14.5" x14ac:dyDescent="0.35">
      <c r="A48" s="38" t="s">
        <v>26</v>
      </c>
      <c r="B48" s="35">
        <f>-'Income Statement'!C31</f>
        <v>-3700</v>
      </c>
      <c r="C48" s="114">
        <f>-'Income Statement'!D31</f>
        <v>-5899</v>
      </c>
      <c r="D48"/>
      <c r="E48" s="114">
        <f>-'Income Statement'!F31</f>
        <v>-1325</v>
      </c>
      <c r="F48" s="114">
        <f>-'Income Statement'!G31</f>
        <v>-11347</v>
      </c>
      <c r="G48" s="114">
        <f>-'Income Statement'!H31</f>
        <v>-6099</v>
      </c>
      <c r="H48" s="114">
        <f>-'Income Statement'!I31</f>
        <v>-7128</v>
      </c>
      <c r="I48" s="48">
        <f t="shared" si="8"/>
        <v>-25899</v>
      </c>
      <c r="J48" s="38"/>
      <c r="K48" s="114">
        <f>-'Income Statement'!L31</f>
        <v>-792</v>
      </c>
      <c r="L48" s="114">
        <f>-'Income Statement'!M31</f>
        <v>-18527</v>
      </c>
      <c r="M48" s="114">
        <f>-'Income Statement'!N31</f>
        <v>-910</v>
      </c>
      <c r="N48" s="114">
        <f>-'Income Statement'!O31</f>
        <v>-24620</v>
      </c>
      <c r="O48" s="48">
        <f t="shared" si="9"/>
        <v>-44849</v>
      </c>
    </row>
    <row r="49" spans="1:16" ht="14.5" x14ac:dyDescent="0.35">
      <c r="A49" s="38" t="s">
        <v>56</v>
      </c>
      <c r="B49" s="35">
        <v>0</v>
      </c>
      <c r="C49" s="35">
        <v>0</v>
      </c>
      <c r="D49"/>
      <c r="E49" s="35">
        <v>0</v>
      </c>
      <c r="F49" s="35">
        <v>0</v>
      </c>
      <c r="G49" s="35">
        <v>0</v>
      </c>
      <c r="H49" s="35">
        <v>-31329</v>
      </c>
      <c r="I49" s="48">
        <f>SUM(E49:H49)</f>
        <v>-31329</v>
      </c>
      <c r="J49" s="38"/>
      <c r="K49" s="35">
        <v>0</v>
      </c>
      <c r="L49" s="35">
        <v>0</v>
      </c>
      <c r="M49" s="35">
        <v>0</v>
      </c>
      <c r="N49" s="35">
        <v>0</v>
      </c>
      <c r="O49" s="48">
        <f>SUM(K49:N49)</f>
        <v>0</v>
      </c>
    </row>
    <row r="50" spans="1:16" ht="14.5" x14ac:dyDescent="0.35">
      <c r="A50" s="38" t="s">
        <v>57</v>
      </c>
      <c r="B50" s="35">
        <v>-17710</v>
      </c>
      <c r="C50" s="35">
        <v>27</v>
      </c>
      <c r="D50"/>
      <c r="E50" s="35">
        <v>0</v>
      </c>
      <c r="F50" s="35">
        <v>0</v>
      </c>
      <c r="G50" s="35">
        <v>-7964</v>
      </c>
      <c r="H50" s="35">
        <v>0</v>
      </c>
      <c r="I50" s="35">
        <f>SUM(E50:H50)</f>
        <v>-7964</v>
      </c>
      <c r="J50" s="64"/>
      <c r="K50" s="35">
        <v>0</v>
      </c>
      <c r="L50" s="35">
        <v>0</v>
      </c>
      <c r="M50" s="35">
        <v>0</v>
      </c>
      <c r="N50" s="35">
        <v>-3856</v>
      </c>
      <c r="O50" s="35">
        <f>SUM(K50:N50)</f>
        <v>-3856</v>
      </c>
    </row>
    <row r="51" spans="1:16" ht="14.5" x14ac:dyDescent="0.35">
      <c r="A51" s="38" t="s">
        <v>58</v>
      </c>
      <c r="B51" s="35">
        <v>-258</v>
      </c>
      <c r="C51" s="35">
        <v>-1608</v>
      </c>
      <c r="D51"/>
      <c r="E51" s="35">
        <v>-1055</v>
      </c>
      <c r="F51" s="35">
        <v>0</v>
      </c>
      <c r="G51" s="35">
        <v>-36</v>
      </c>
      <c r="H51" s="35">
        <v>-268</v>
      </c>
      <c r="I51" s="35">
        <f>SUM(E51:H51)</f>
        <v>-1359</v>
      </c>
      <c r="J51" s="64"/>
      <c r="K51" s="35">
        <v>0</v>
      </c>
      <c r="L51" s="35">
        <v>0</v>
      </c>
      <c r="M51" s="35">
        <v>-4896</v>
      </c>
      <c r="N51" s="35">
        <v>-1488</v>
      </c>
      <c r="O51" s="35">
        <f>SUM(K51:N51)</f>
        <v>-6384</v>
      </c>
    </row>
    <row r="52" spans="1:16" ht="14.5" x14ac:dyDescent="0.35">
      <c r="A52" s="38" t="s">
        <v>59</v>
      </c>
      <c r="B52" s="35">
        <f>-'Income Statement'!C39</f>
        <v>-7820</v>
      </c>
      <c r="C52" s="114">
        <f>-'Income Statement'!D39</f>
        <v>-3724</v>
      </c>
      <c r="D52"/>
      <c r="E52" s="114">
        <f>-'Income Statement'!F39</f>
        <v>-17498</v>
      </c>
      <c r="F52" s="114">
        <f>-'Income Statement'!G39</f>
        <v>-2205</v>
      </c>
      <c r="G52" s="114">
        <f>-'Income Statement'!H39</f>
        <v>2468</v>
      </c>
      <c r="H52" s="114">
        <f>-'Income Statement'!I39</f>
        <v>10819</v>
      </c>
      <c r="I52" s="35">
        <f>SUM(E52:H52)</f>
        <v>-6416</v>
      </c>
      <c r="J52" s="64"/>
      <c r="K52" s="114">
        <f>-'Income Statement'!L39</f>
        <v>-24674</v>
      </c>
      <c r="L52" s="114">
        <f>-'Income Statement'!M39</f>
        <v>-1230</v>
      </c>
      <c r="M52" s="114">
        <f>-'Income Statement'!N39</f>
        <v>-5693</v>
      </c>
      <c r="N52" s="114">
        <f>-'Income Statement'!O39</f>
        <v>17938</v>
      </c>
      <c r="O52" s="35">
        <f>SUM(K52:N52)</f>
        <v>-13659</v>
      </c>
    </row>
    <row r="53" spans="1:16" ht="14.5" x14ac:dyDescent="0.35">
      <c r="A53" s="50" t="s">
        <v>60</v>
      </c>
      <c r="B53" s="118">
        <f>SUM(B46:B52)</f>
        <v>-2543</v>
      </c>
      <c r="C53" s="118">
        <f>SUM(C46:C52)</f>
        <v>29310</v>
      </c>
      <c r="D53" s="119"/>
      <c r="E53" s="118">
        <f>SUM(E46:E52)</f>
        <v>48459</v>
      </c>
      <c r="F53" s="118">
        <f>SUM(F46:F52)</f>
        <v>36438</v>
      </c>
      <c r="G53" s="118">
        <f>SUM(G46:G52)</f>
        <v>47656</v>
      </c>
      <c r="H53" s="118">
        <f>SUM(H46:H52)</f>
        <v>49152</v>
      </c>
      <c r="I53" s="118">
        <f>SUM(I46:I52)</f>
        <v>181705</v>
      </c>
      <c r="J53" s="120"/>
      <c r="K53" s="118">
        <f>SUM(K46:K52)</f>
        <v>52395</v>
      </c>
      <c r="L53" s="118">
        <f>SUM(L46:L52)</f>
        <v>37590</v>
      </c>
      <c r="M53" s="118">
        <f>SUM(M46:M52)</f>
        <v>37366</v>
      </c>
      <c r="N53" s="118">
        <f>SUM(N46:N52)</f>
        <v>52688</v>
      </c>
      <c r="O53" s="118">
        <f>SUM(O46:O52)</f>
        <v>180039</v>
      </c>
    </row>
    <row r="54" spans="1:16" ht="14.5" x14ac:dyDescent="0.35">
      <c r="A54" s="115" t="s">
        <v>84</v>
      </c>
      <c r="B54" s="35">
        <f>+'Income Statement'!C42</f>
        <v>-116</v>
      </c>
      <c r="C54" s="114">
        <f>+'Income Statement'!D42</f>
        <v>-5613</v>
      </c>
      <c r="D54"/>
      <c r="E54" s="114">
        <f>+'Income Statement'!F42</f>
        <v>11511</v>
      </c>
      <c r="F54" s="114">
        <f>+'Income Statement'!G42</f>
        <v>15157</v>
      </c>
      <c r="G54" s="114">
        <f>+'Income Statement'!H42</f>
        <v>32621</v>
      </c>
      <c r="H54" s="114">
        <f>+'Income Statement'!I42</f>
        <v>817</v>
      </c>
      <c r="I54" s="114">
        <f>SUM(E54:H54)</f>
        <v>60106</v>
      </c>
      <c r="J54" s="38"/>
      <c r="K54" s="114">
        <f>+'Income Statement'!L42</f>
        <v>8971</v>
      </c>
      <c r="L54" s="114">
        <f>+'Income Statement'!M42</f>
        <v>12303</v>
      </c>
      <c r="M54" s="114">
        <f>+'Income Statement'!N42</f>
        <v>23875</v>
      </c>
      <c r="N54" s="114">
        <f>+'Income Statement'!O42</f>
        <v>18340</v>
      </c>
      <c r="O54" s="114">
        <f>+'Income Statement'!P42</f>
        <v>63489</v>
      </c>
    </row>
    <row r="55" spans="1:16" s="113" customFormat="1" ht="15" thickBot="1" x14ac:dyDescent="0.4">
      <c r="A55" s="117" t="s">
        <v>85</v>
      </c>
      <c r="B55" s="121">
        <f>SUM(B53:B54)</f>
        <v>-2659</v>
      </c>
      <c r="C55" s="121">
        <f>SUM(C53:C54)</f>
        <v>23697</v>
      </c>
      <c r="D55"/>
      <c r="E55" s="121">
        <f t="shared" ref="E55:I55" si="10">SUM(E53:E54)</f>
        <v>59970</v>
      </c>
      <c r="F55" s="121">
        <f t="shared" si="10"/>
        <v>51595</v>
      </c>
      <c r="G55" s="121">
        <f t="shared" si="10"/>
        <v>80277</v>
      </c>
      <c r="H55" s="121">
        <f t="shared" si="10"/>
        <v>49969</v>
      </c>
      <c r="I55" s="121">
        <f t="shared" si="10"/>
        <v>241811</v>
      </c>
      <c r="J55" s="115"/>
      <c r="K55" s="121">
        <f t="shared" ref="K55" si="11">SUM(K53:K54)</f>
        <v>61366</v>
      </c>
      <c r="L55" s="121">
        <f t="shared" ref="L55" si="12">SUM(L53:L54)</f>
        <v>49893</v>
      </c>
      <c r="M55" s="121">
        <f t="shared" ref="M55" si="13">SUM(M53:M54)</f>
        <v>61241</v>
      </c>
      <c r="N55" s="121">
        <f t="shared" ref="N55" si="14">SUM(N53:N54)</f>
        <v>71028</v>
      </c>
      <c r="O55" s="121">
        <f t="shared" ref="O55" si="15">SUM(O53:O54)</f>
        <v>243528</v>
      </c>
    </row>
    <row r="56" spans="1:16" s="113" customFormat="1" ht="15" thickTop="1" x14ac:dyDescent="0.35">
      <c r="A56" s="117"/>
      <c r="B56" s="114"/>
      <c r="C56" s="114"/>
      <c r="D56"/>
      <c r="E56" s="114"/>
      <c r="F56" s="114"/>
      <c r="G56" s="114"/>
      <c r="H56" s="114"/>
      <c r="I56" s="114"/>
      <c r="J56" s="115"/>
      <c r="K56" s="114"/>
      <c r="L56" s="114"/>
      <c r="M56" s="114"/>
      <c r="N56" s="114"/>
      <c r="O56" s="114"/>
    </row>
    <row r="57" spans="1:16" ht="16.5" x14ac:dyDescent="0.3">
      <c r="A57" s="44" t="s">
        <v>61</v>
      </c>
      <c r="B57" s="35"/>
      <c r="C57" s="35"/>
      <c r="D57" s="35"/>
      <c r="E57" s="35"/>
      <c r="F57" s="35"/>
      <c r="G57" s="35"/>
      <c r="H57" s="35"/>
      <c r="I57" s="35"/>
      <c r="J57" s="38"/>
      <c r="K57" s="35"/>
      <c r="L57" s="35"/>
      <c r="M57" s="35"/>
      <c r="N57" s="35"/>
      <c r="O57" s="35"/>
    </row>
    <row r="58" spans="1:16" ht="16.5" x14ac:dyDescent="0.3">
      <c r="A58" s="44" t="s">
        <v>62</v>
      </c>
      <c r="B58" s="35"/>
      <c r="C58" s="35"/>
      <c r="D58" s="35"/>
      <c r="E58" s="35"/>
      <c r="F58" s="35"/>
      <c r="G58" s="35"/>
      <c r="H58" s="35"/>
      <c r="I58" s="35"/>
      <c r="J58" s="38"/>
      <c r="K58" s="35"/>
      <c r="L58" s="35"/>
      <c r="M58" s="35"/>
      <c r="N58" s="35"/>
      <c r="O58" s="35"/>
    </row>
    <row r="59" spans="1:16" ht="16.5" x14ac:dyDescent="0.3">
      <c r="A59" s="44" t="s">
        <v>63</v>
      </c>
      <c r="B59" s="35"/>
      <c r="C59" s="35"/>
      <c r="D59" s="35"/>
      <c r="E59" s="35"/>
      <c r="F59" s="35"/>
      <c r="G59" s="35"/>
      <c r="H59" s="35"/>
      <c r="I59" s="35"/>
      <c r="J59" s="38"/>
      <c r="K59" s="35"/>
      <c r="L59" s="35"/>
      <c r="M59" s="35"/>
      <c r="N59" s="35"/>
      <c r="O59" s="35"/>
    </row>
    <row r="60" spans="1:16" ht="14" x14ac:dyDescent="0.3">
      <c r="A60" s="44"/>
      <c r="B60" s="35"/>
      <c r="C60" s="35"/>
      <c r="D60" s="35"/>
      <c r="E60" s="35"/>
      <c r="F60" s="35"/>
      <c r="G60" s="35"/>
      <c r="H60" s="35"/>
      <c r="I60" s="35"/>
      <c r="J60" s="38"/>
      <c r="K60" s="35"/>
      <c r="L60" s="35"/>
      <c r="M60" s="35"/>
      <c r="N60" s="35"/>
      <c r="O60" s="35"/>
    </row>
    <row r="61" spans="1:16" ht="14" x14ac:dyDescent="0.3">
      <c r="A61" s="38"/>
      <c r="B61" s="35"/>
      <c r="C61" s="35"/>
      <c r="D61" s="35"/>
      <c r="E61" s="35"/>
      <c r="F61" s="35"/>
      <c r="G61" s="35"/>
      <c r="H61" s="35"/>
      <c r="I61" s="35"/>
      <c r="J61" s="38"/>
      <c r="K61" s="35"/>
      <c r="L61" s="35"/>
      <c r="M61" s="35"/>
      <c r="N61" s="35"/>
      <c r="O61" s="35"/>
    </row>
    <row r="62" spans="1:16" ht="27.65" customHeight="1" x14ac:dyDescent="0.3">
      <c r="A62" s="128" t="s">
        <v>90</v>
      </c>
      <c r="B62" s="128"/>
      <c r="C62" s="128"/>
      <c r="D62" s="128"/>
      <c r="E62" s="128"/>
      <c r="F62" s="128"/>
      <c r="G62" s="128"/>
      <c r="H62" s="128"/>
      <c r="I62" s="128"/>
      <c r="J62" s="128"/>
      <c r="K62" s="128"/>
      <c r="L62" s="128"/>
      <c r="M62" s="128"/>
      <c r="N62" s="128"/>
      <c r="O62" s="128"/>
      <c r="P62" s="128"/>
    </row>
    <row r="63" spans="1:16" ht="14" x14ac:dyDescent="0.3">
      <c r="A63" s="46"/>
      <c r="B63" s="51"/>
      <c r="C63" s="51"/>
      <c r="D63" s="51"/>
      <c r="E63" s="51"/>
      <c r="F63" s="51"/>
      <c r="G63" s="51"/>
      <c r="H63" s="51"/>
      <c r="I63" s="51"/>
      <c r="J63" s="41"/>
      <c r="K63" s="51"/>
      <c r="L63" s="51"/>
      <c r="M63" s="51"/>
      <c r="N63" s="51"/>
      <c r="O63" s="51"/>
    </row>
    <row r="64" spans="1:16" ht="14" x14ac:dyDescent="0.3">
      <c r="A64" s="46"/>
      <c r="B64" s="53"/>
      <c r="C64" s="53"/>
      <c r="D64" s="53"/>
      <c r="E64" s="53"/>
      <c r="F64" s="53"/>
      <c r="G64" s="53"/>
      <c r="H64" s="53"/>
      <c r="I64" s="53"/>
      <c r="J64" s="46"/>
      <c r="K64" s="53"/>
      <c r="L64" s="53"/>
      <c r="M64" s="53"/>
      <c r="N64" s="53"/>
      <c r="O64" s="53"/>
    </row>
    <row r="65" spans="1:15" ht="14" x14ac:dyDescent="0.3">
      <c r="A65" s="38"/>
      <c r="B65" s="35"/>
      <c r="C65" s="35"/>
      <c r="D65" s="35"/>
      <c r="E65" s="35"/>
      <c r="F65" s="35"/>
      <c r="G65" s="35"/>
      <c r="H65" s="35"/>
      <c r="I65" s="35"/>
      <c r="J65" s="38"/>
      <c r="K65" s="35"/>
      <c r="L65" s="35"/>
      <c r="M65" s="35"/>
      <c r="N65" s="35"/>
      <c r="O65" s="35"/>
    </row>
    <row r="66" spans="1:15" ht="14" x14ac:dyDescent="0.3">
      <c r="A66" s="46"/>
      <c r="B66" s="48"/>
      <c r="C66" s="48"/>
      <c r="D66" s="48"/>
      <c r="E66" s="48"/>
      <c r="F66" s="48"/>
      <c r="G66" s="48"/>
      <c r="H66" s="48"/>
      <c r="I66" s="48"/>
      <c r="J66" s="44"/>
      <c r="K66" s="48"/>
      <c r="L66" s="48"/>
      <c r="M66" s="48"/>
      <c r="N66" s="48"/>
      <c r="O66" s="48"/>
    </row>
    <row r="67" spans="1:15" ht="14.5" x14ac:dyDescent="0.35">
      <c r="A67" s="46"/>
      <c r="B67" s="65"/>
      <c r="C67" s="65"/>
      <c r="D67" s="65"/>
      <c r="E67" s="65"/>
      <c r="F67" s="65"/>
      <c r="G67" s="65"/>
      <c r="H67" s="65"/>
      <c r="I67" s="65"/>
      <c r="J67" s="66"/>
      <c r="K67" s="65"/>
      <c r="L67" s="65"/>
      <c r="M67" s="65"/>
      <c r="N67" s="65"/>
      <c r="O67" s="65"/>
    </row>
    <row r="68" spans="1:15" ht="14" x14ac:dyDescent="0.3">
      <c r="A68" s="46"/>
      <c r="B68" s="48"/>
      <c r="C68" s="48"/>
      <c r="D68" s="48"/>
      <c r="E68" s="48"/>
      <c r="F68" s="48"/>
      <c r="G68" s="48"/>
      <c r="H68" s="48"/>
      <c r="I68" s="48"/>
      <c r="J68" s="44"/>
      <c r="K68" s="48"/>
      <c r="L68" s="48"/>
      <c r="M68" s="48"/>
      <c r="N68" s="48"/>
      <c r="O68" s="48"/>
    </row>
    <row r="69" spans="1:15" ht="14.5" x14ac:dyDescent="0.35">
      <c r="A69" s="46"/>
      <c r="B69" s="65"/>
      <c r="C69" s="65"/>
      <c r="D69" s="65"/>
      <c r="E69" s="65"/>
      <c r="F69" s="65"/>
      <c r="G69" s="65"/>
      <c r="H69" s="65"/>
      <c r="I69" s="65"/>
      <c r="J69" s="66"/>
      <c r="K69" s="65"/>
      <c r="L69" s="65"/>
      <c r="M69" s="65"/>
      <c r="N69" s="65"/>
      <c r="O69" s="65"/>
    </row>
    <row r="70" spans="1:15" ht="14" x14ac:dyDescent="0.3">
      <c r="A70" s="46"/>
      <c r="B70" s="48"/>
      <c r="C70" s="48"/>
      <c r="D70" s="48"/>
      <c r="E70" s="48"/>
      <c r="F70" s="48"/>
      <c r="G70" s="48"/>
      <c r="H70" s="48"/>
      <c r="I70" s="48"/>
      <c r="J70" s="44"/>
      <c r="K70" s="48"/>
      <c r="L70" s="48"/>
      <c r="M70" s="48"/>
      <c r="N70" s="48"/>
      <c r="O70" s="48"/>
    </row>
    <row r="71" spans="1:15" ht="14" x14ac:dyDescent="0.3">
      <c r="A71" s="46"/>
      <c r="B71" s="48"/>
      <c r="C71" s="48"/>
      <c r="D71" s="48"/>
      <c r="E71" s="48"/>
      <c r="F71" s="48"/>
      <c r="G71" s="48"/>
      <c r="H71" s="48"/>
      <c r="I71" s="48"/>
      <c r="J71" s="44"/>
      <c r="K71" s="48"/>
      <c r="L71" s="48"/>
      <c r="M71" s="48"/>
      <c r="N71" s="48"/>
      <c r="O71" s="48"/>
    </row>
    <row r="72" spans="1:15" ht="14" x14ac:dyDescent="0.3">
      <c r="A72" s="38"/>
      <c r="B72" s="67"/>
      <c r="C72" s="67"/>
      <c r="D72" s="67"/>
      <c r="E72" s="67"/>
      <c r="F72" s="67"/>
      <c r="G72" s="67"/>
      <c r="H72" s="67"/>
      <c r="I72" s="67"/>
      <c r="J72" s="67"/>
      <c r="K72" s="67"/>
      <c r="L72" s="67"/>
      <c r="M72" s="67"/>
      <c r="N72" s="67"/>
      <c r="O72" s="67"/>
    </row>
    <row r="73" spans="1:15" ht="14" x14ac:dyDescent="0.3">
      <c r="A73" s="38"/>
      <c r="B73" s="35"/>
      <c r="C73" s="35"/>
      <c r="D73" s="35"/>
      <c r="E73" s="35"/>
      <c r="F73" s="35"/>
      <c r="G73" s="35"/>
      <c r="H73" s="35"/>
      <c r="I73" s="35"/>
      <c r="J73" s="38"/>
      <c r="K73" s="35"/>
      <c r="L73" s="35"/>
      <c r="M73" s="35"/>
      <c r="N73" s="35"/>
      <c r="O73" s="35"/>
    </row>
    <row r="74" spans="1:15" ht="14" x14ac:dyDescent="0.3">
      <c r="A74" s="38"/>
      <c r="B74" s="67"/>
      <c r="C74" s="67"/>
      <c r="D74" s="67"/>
      <c r="E74" s="67"/>
      <c r="F74" s="67"/>
      <c r="G74" s="67"/>
      <c r="H74" s="67"/>
      <c r="I74" s="67"/>
      <c r="J74" s="67"/>
      <c r="K74" s="67"/>
      <c r="L74" s="67"/>
      <c r="M74" s="67"/>
      <c r="N74" s="67"/>
      <c r="O74" s="67"/>
    </row>
    <row r="75" spans="1:15" ht="14" x14ac:dyDescent="0.3">
      <c r="A75" s="38"/>
      <c r="B75" s="35"/>
      <c r="C75" s="35"/>
      <c r="D75" s="35"/>
      <c r="E75" s="35"/>
      <c r="F75" s="35"/>
      <c r="G75" s="35"/>
      <c r="H75" s="35"/>
      <c r="I75" s="35"/>
      <c r="J75" s="35"/>
      <c r="K75" s="35"/>
      <c r="L75" s="35"/>
      <c r="M75" s="35"/>
      <c r="N75" s="35"/>
      <c r="O75" s="35"/>
    </row>
    <row r="76" spans="1:15" ht="14" x14ac:dyDescent="0.3">
      <c r="A76" s="38"/>
      <c r="B76" s="35"/>
      <c r="C76" s="35"/>
      <c r="D76" s="35"/>
      <c r="E76" s="35"/>
      <c r="F76" s="35"/>
      <c r="G76" s="35"/>
      <c r="H76" s="35"/>
      <c r="I76" s="35"/>
      <c r="J76" s="38"/>
      <c r="K76" s="35"/>
      <c r="L76" s="35"/>
      <c r="M76" s="35"/>
      <c r="N76" s="35"/>
      <c r="O76" s="35"/>
    </row>
    <row r="77" spans="1:15" ht="14" x14ac:dyDescent="0.3">
      <c r="A77" s="38"/>
      <c r="B77" s="35"/>
      <c r="C77" s="35"/>
      <c r="D77" s="35"/>
      <c r="E77" s="35"/>
      <c r="F77" s="35"/>
      <c r="G77" s="35"/>
      <c r="H77" s="35"/>
      <c r="I77" s="35"/>
      <c r="J77" s="38"/>
      <c r="K77" s="35"/>
      <c r="L77" s="35"/>
      <c r="M77" s="35"/>
      <c r="N77" s="35"/>
      <c r="O77" s="35"/>
    </row>
    <row r="78" spans="1:15" ht="14" x14ac:dyDescent="0.3">
      <c r="A78" s="38"/>
      <c r="B78" s="35"/>
      <c r="C78" s="35"/>
      <c r="D78" s="35"/>
      <c r="E78" s="35"/>
      <c r="F78" s="35"/>
      <c r="G78" s="35"/>
      <c r="H78" s="35"/>
      <c r="I78" s="35"/>
      <c r="J78" s="38"/>
      <c r="K78" s="35"/>
      <c r="L78" s="35"/>
      <c r="M78" s="35"/>
      <c r="N78" s="35"/>
      <c r="O78" s="35"/>
    </row>
    <row r="79" spans="1:15" ht="14" x14ac:dyDescent="0.3">
      <c r="A79" s="38"/>
      <c r="B79" s="35"/>
      <c r="C79" s="35"/>
      <c r="D79" s="35"/>
      <c r="E79" s="35"/>
      <c r="F79" s="35"/>
      <c r="G79" s="35"/>
      <c r="H79" s="35"/>
      <c r="I79" s="35"/>
      <c r="J79" s="38"/>
      <c r="K79" s="35"/>
      <c r="L79" s="35"/>
      <c r="M79" s="35"/>
      <c r="N79" s="35"/>
      <c r="O79" s="35"/>
    </row>
    <row r="80" spans="1:15" ht="14" x14ac:dyDescent="0.3">
      <c r="A80" s="38"/>
      <c r="B80" s="35"/>
      <c r="C80" s="35"/>
      <c r="D80" s="35"/>
      <c r="E80" s="35"/>
      <c r="F80" s="35"/>
      <c r="G80" s="35"/>
      <c r="H80" s="35"/>
      <c r="I80" s="35"/>
      <c r="J80" s="38"/>
      <c r="K80" s="35"/>
      <c r="L80" s="35"/>
      <c r="M80" s="35"/>
      <c r="N80" s="35"/>
      <c r="O80" s="35"/>
    </row>
    <row r="81" spans="1:15" ht="14" x14ac:dyDescent="0.3">
      <c r="A81" s="38"/>
      <c r="B81" s="35"/>
      <c r="C81" s="35"/>
      <c r="D81" s="35"/>
      <c r="E81" s="35"/>
      <c r="F81" s="35"/>
      <c r="G81" s="35"/>
      <c r="H81" s="35"/>
      <c r="I81" s="35"/>
      <c r="J81" s="38"/>
      <c r="K81" s="35"/>
      <c r="L81" s="35"/>
      <c r="M81" s="35"/>
      <c r="N81" s="35"/>
      <c r="O81" s="35"/>
    </row>
    <row r="82" spans="1:15" ht="14" x14ac:dyDescent="0.3">
      <c r="A82" s="38"/>
      <c r="B82" s="35"/>
      <c r="C82" s="35"/>
      <c r="D82" s="35"/>
      <c r="E82" s="35"/>
      <c r="F82" s="35"/>
      <c r="G82" s="35"/>
      <c r="H82" s="35"/>
      <c r="I82" s="35"/>
      <c r="J82" s="38"/>
      <c r="K82" s="35"/>
      <c r="L82" s="35"/>
      <c r="M82" s="35"/>
      <c r="N82" s="35"/>
      <c r="O82" s="35"/>
    </row>
    <row r="83" spans="1:15" ht="14" x14ac:dyDescent="0.3">
      <c r="A83" s="38"/>
      <c r="B83" s="35"/>
      <c r="C83" s="35"/>
      <c r="D83" s="35"/>
      <c r="E83" s="35"/>
      <c r="F83" s="35"/>
      <c r="G83" s="35"/>
      <c r="H83" s="35"/>
      <c r="I83" s="35"/>
      <c r="J83" s="38"/>
      <c r="K83" s="35"/>
      <c r="L83" s="35"/>
      <c r="M83" s="35"/>
      <c r="N83" s="35"/>
      <c r="O83" s="35"/>
    </row>
    <row r="84" spans="1:15" ht="14" x14ac:dyDescent="0.3">
      <c r="A84" s="38"/>
      <c r="B84" s="35"/>
      <c r="C84" s="35"/>
      <c r="D84" s="35"/>
      <c r="E84" s="35"/>
      <c r="F84" s="35"/>
      <c r="G84" s="35"/>
      <c r="H84" s="35"/>
      <c r="I84" s="35"/>
      <c r="J84" s="38"/>
      <c r="K84" s="35"/>
      <c r="L84" s="35"/>
      <c r="M84" s="35"/>
      <c r="N84" s="35"/>
      <c r="O84" s="35"/>
    </row>
    <row r="85" spans="1:15" ht="14" x14ac:dyDescent="0.3">
      <c r="A85" s="38"/>
      <c r="B85" s="35"/>
      <c r="C85" s="35"/>
      <c r="D85" s="35"/>
      <c r="E85" s="35"/>
      <c r="F85" s="35"/>
      <c r="G85" s="35"/>
      <c r="H85" s="35"/>
      <c r="I85" s="35"/>
      <c r="J85" s="38"/>
      <c r="K85" s="35"/>
      <c r="L85" s="35"/>
      <c r="M85" s="35"/>
      <c r="N85" s="35"/>
      <c r="O85" s="35"/>
    </row>
    <row r="86" spans="1:15" ht="14" x14ac:dyDescent="0.3">
      <c r="A86" s="38"/>
      <c r="B86" s="35"/>
      <c r="C86" s="35"/>
      <c r="D86" s="35"/>
      <c r="E86" s="35"/>
      <c r="F86" s="35"/>
      <c r="G86" s="35"/>
      <c r="H86" s="35"/>
      <c r="I86" s="35"/>
      <c r="J86" s="38"/>
      <c r="K86" s="35"/>
      <c r="L86" s="35"/>
      <c r="M86" s="35"/>
      <c r="N86" s="35"/>
      <c r="O86" s="35"/>
    </row>
    <row r="87" spans="1:15" ht="14" x14ac:dyDescent="0.3">
      <c r="A87" s="38"/>
      <c r="B87" s="35"/>
      <c r="C87" s="35"/>
      <c r="D87" s="35"/>
      <c r="E87" s="35"/>
      <c r="F87" s="35"/>
      <c r="G87" s="35"/>
      <c r="H87" s="35"/>
      <c r="I87" s="35"/>
      <c r="J87" s="38"/>
      <c r="K87" s="35"/>
      <c r="L87" s="35"/>
      <c r="M87" s="35"/>
      <c r="N87" s="35"/>
      <c r="O87" s="35"/>
    </row>
    <row r="88" spans="1:15" ht="14" x14ac:dyDescent="0.3">
      <c r="A88" s="38"/>
      <c r="B88" s="35"/>
      <c r="C88" s="35"/>
      <c r="D88" s="35"/>
      <c r="E88" s="35"/>
      <c r="F88" s="35"/>
      <c r="G88" s="35"/>
      <c r="H88" s="35"/>
      <c r="I88" s="35"/>
      <c r="J88" s="38"/>
      <c r="K88" s="35"/>
      <c r="L88" s="35"/>
      <c r="M88" s="35"/>
      <c r="N88" s="35"/>
      <c r="O88" s="35"/>
    </row>
    <row r="89" spans="1:15" ht="14" x14ac:dyDescent="0.3">
      <c r="A89" s="38"/>
      <c r="B89" s="35"/>
      <c r="C89" s="35"/>
      <c r="D89" s="35"/>
      <c r="E89" s="35"/>
      <c r="F89" s="35"/>
      <c r="G89" s="35"/>
      <c r="H89" s="35"/>
      <c r="I89" s="35"/>
      <c r="J89" s="38"/>
      <c r="K89" s="35"/>
      <c r="L89" s="35"/>
      <c r="M89" s="35"/>
      <c r="N89" s="35"/>
      <c r="O89" s="35"/>
    </row>
    <row r="90" spans="1:15" ht="14" x14ac:dyDescent="0.3">
      <c r="A90" s="38"/>
      <c r="B90" s="35"/>
      <c r="C90" s="35"/>
      <c r="D90" s="35"/>
      <c r="E90" s="35"/>
      <c r="F90" s="35"/>
      <c r="G90" s="35"/>
      <c r="H90" s="35"/>
      <c r="I90" s="35"/>
      <c r="J90" s="38"/>
      <c r="K90" s="35"/>
      <c r="L90" s="35"/>
      <c r="M90" s="35"/>
      <c r="N90" s="35"/>
      <c r="O90" s="35"/>
    </row>
    <row r="91" spans="1:15" ht="14" x14ac:dyDescent="0.3">
      <c r="A91" s="38"/>
      <c r="B91" s="35"/>
      <c r="C91" s="35"/>
      <c r="D91" s="35"/>
      <c r="E91" s="35"/>
      <c r="F91" s="35"/>
      <c r="G91" s="35"/>
      <c r="H91" s="35"/>
      <c r="I91" s="35"/>
      <c r="J91" s="38"/>
      <c r="K91" s="35"/>
      <c r="L91" s="35"/>
      <c r="M91" s="35"/>
      <c r="N91" s="35"/>
      <c r="O91" s="35"/>
    </row>
    <row r="92" spans="1:15" ht="14" x14ac:dyDescent="0.3">
      <c r="A92" s="38"/>
      <c r="B92" s="35"/>
      <c r="C92" s="38"/>
      <c r="D92" s="38"/>
      <c r="E92" s="35"/>
      <c r="F92" s="38"/>
      <c r="G92" s="35"/>
      <c r="H92" s="35"/>
      <c r="I92" s="35"/>
      <c r="J92" s="38"/>
      <c r="K92" s="35"/>
      <c r="L92" s="38"/>
      <c r="M92" s="35"/>
      <c r="N92" s="35"/>
      <c r="O92" s="35"/>
    </row>
    <row r="93" spans="1:15" ht="14" x14ac:dyDescent="0.3">
      <c r="A93" s="38"/>
      <c r="B93" s="35"/>
      <c r="C93" s="38"/>
      <c r="D93" s="38"/>
      <c r="E93" s="35"/>
      <c r="F93" s="38"/>
      <c r="G93" s="35"/>
      <c r="H93" s="35"/>
      <c r="I93" s="35"/>
      <c r="J93" s="38"/>
      <c r="K93" s="35"/>
      <c r="L93" s="38"/>
      <c r="M93" s="35"/>
      <c r="N93" s="35"/>
      <c r="O93" s="35"/>
    </row>
    <row r="94" spans="1:15" ht="14" x14ac:dyDescent="0.3">
      <c r="A94" s="38"/>
      <c r="B94" s="35"/>
      <c r="C94" s="38"/>
      <c r="D94" s="38"/>
      <c r="E94" s="35"/>
      <c r="F94" s="38"/>
      <c r="G94" s="35"/>
      <c r="H94" s="35"/>
      <c r="I94" s="35"/>
      <c r="J94" s="38"/>
      <c r="K94" s="35"/>
      <c r="L94" s="38"/>
      <c r="M94" s="35"/>
      <c r="N94" s="35"/>
      <c r="O94" s="35"/>
    </row>
    <row r="95" spans="1:15" ht="14" x14ac:dyDescent="0.3">
      <c r="A95" s="38"/>
      <c r="B95" s="35"/>
      <c r="C95" s="38"/>
      <c r="D95" s="38"/>
      <c r="E95" s="35"/>
      <c r="F95" s="38"/>
      <c r="G95" s="35"/>
      <c r="H95" s="35"/>
      <c r="I95" s="35"/>
      <c r="J95" s="38"/>
      <c r="K95" s="35"/>
      <c r="L95" s="38"/>
      <c r="M95" s="35"/>
      <c r="N95" s="35"/>
      <c r="O95" s="35"/>
    </row>
    <row r="96" spans="1:15" ht="14" x14ac:dyDescent="0.3">
      <c r="A96" s="38"/>
      <c r="B96" s="35"/>
      <c r="C96" s="38"/>
      <c r="D96" s="38"/>
      <c r="E96" s="35"/>
      <c r="F96" s="38"/>
      <c r="G96" s="35"/>
      <c r="H96" s="35"/>
      <c r="I96" s="35"/>
      <c r="J96" s="38"/>
      <c r="K96" s="35"/>
      <c r="L96" s="38"/>
      <c r="M96" s="35"/>
      <c r="N96" s="35"/>
      <c r="O96" s="35"/>
    </row>
    <row r="97" spans="1:15" ht="14" x14ac:dyDescent="0.3">
      <c r="A97" s="38"/>
      <c r="B97" s="35"/>
      <c r="C97" s="38"/>
      <c r="D97" s="38"/>
      <c r="E97" s="35"/>
      <c r="F97" s="38"/>
      <c r="G97" s="35"/>
      <c r="H97" s="35"/>
      <c r="I97" s="35"/>
      <c r="J97" s="38"/>
      <c r="K97" s="35"/>
      <c r="L97" s="38"/>
      <c r="M97" s="35"/>
      <c r="N97" s="35"/>
      <c r="O97" s="35"/>
    </row>
    <row r="98" spans="1:15" ht="14" x14ac:dyDescent="0.3">
      <c r="A98" s="38"/>
      <c r="B98" s="35"/>
      <c r="C98" s="38"/>
      <c r="D98" s="38"/>
      <c r="E98" s="35"/>
      <c r="F98" s="38"/>
      <c r="G98" s="35"/>
      <c r="H98" s="35"/>
      <c r="I98" s="35"/>
      <c r="J98" s="38"/>
      <c r="K98" s="35"/>
      <c r="L98" s="38"/>
      <c r="M98" s="35"/>
      <c r="N98" s="35"/>
      <c r="O98" s="35"/>
    </row>
    <row r="99" spans="1:15" ht="14" x14ac:dyDescent="0.3">
      <c r="A99" s="38"/>
      <c r="B99" s="35"/>
      <c r="C99" s="38"/>
      <c r="D99" s="38"/>
      <c r="E99" s="35"/>
      <c r="F99" s="38"/>
      <c r="G99" s="35"/>
      <c r="H99" s="35"/>
      <c r="I99" s="35"/>
      <c r="J99" s="38"/>
      <c r="K99" s="35"/>
      <c r="L99" s="38"/>
      <c r="M99" s="35"/>
      <c r="N99" s="35"/>
      <c r="O99" s="35"/>
    </row>
    <row r="100" spans="1:15" ht="14" x14ac:dyDescent="0.3">
      <c r="A100" s="38"/>
      <c r="B100" s="35"/>
      <c r="C100" s="38"/>
      <c r="D100" s="38"/>
      <c r="E100" s="35"/>
      <c r="F100" s="38"/>
      <c r="G100" s="35"/>
      <c r="H100" s="35"/>
      <c r="I100" s="35"/>
      <c r="J100" s="38"/>
      <c r="K100" s="35"/>
      <c r="L100" s="38"/>
      <c r="M100" s="35"/>
      <c r="N100" s="35"/>
      <c r="O100" s="35"/>
    </row>
    <row r="101" spans="1:15" ht="14" x14ac:dyDescent="0.3">
      <c r="A101" s="38"/>
      <c r="B101" s="35"/>
      <c r="C101" s="38"/>
      <c r="D101" s="38"/>
      <c r="E101" s="35"/>
      <c r="F101" s="38"/>
      <c r="G101" s="35"/>
      <c r="H101" s="35"/>
      <c r="I101" s="35"/>
      <c r="J101" s="38"/>
      <c r="K101" s="35"/>
      <c r="L101" s="38"/>
      <c r="M101" s="35"/>
      <c r="N101" s="35"/>
      <c r="O101" s="35"/>
    </row>
    <row r="102" spans="1:15" ht="14" x14ac:dyDescent="0.3">
      <c r="A102" s="38"/>
      <c r="B102" s="35"/>
      <c r="C102" s="38"/>
      <c r="D102" s="38"/>
      <c r="E102" s="35"/>
      <c r="F102" s="38"/>
      <c r="G102" s="35"/>
      <c r="H102" s="35"/>
      <c r="I102" s="35"/>
      <c r="J102" s="38"/>
      <c r="K102" s="35"/>
      <c r="L102" s="38"/>
      <c r="M102" s="35"/>
      <c r="N102" s="35"/>
      <c r="O102" s="35"/>
    </row>
    <row r="103" spans="1:15" ht="14" x14ac:dyDescent="0.3">
      <c r="A103" s="38"/>
      <c r="B103" s="35"/>
      <c r="C103" s="38"/>
      <c r="D103" s="38"/>
      <c r="E103" s="35"/>
      <c r="F103" s="38"/>
      <c r="G103" s="35"/>
      <c r="H103" s="35"/>
      <c r="I103" s="35"/>
      <c r="J103" s="38"/>
      <c r="K103" s="35"/>
      <c r="L103" s="38"/>
      <c r="M103" s="35"/>
      <c r="N103" s="35"/>
      <c r="O103" s="35"/>
    </row>
    <row r="104" spans="1:15" ht="14" x14ac:dyDescent="0.3">
      <c r="A104" s="38"/>
      <c r="B104" s="35"/>
      <c r="C104" s="38"/>
      <c r="D104" s="38"/>
      <c r="E104" s="35"/>
      <c r="F104" s="38"/>
      <c r="G104" s="35"/>
      <c r="H104" s="35"/>
      <c r="I104" s="35"/>
      <c r="J104" s="38"/>
      <c r="K104" s="35"/>
      <c r="L104" s="38"/>
      <c r="M104" s="35"/>
      <c r="N104" s="35"/>
      <c r="O104" s="35"/>
    </row>
    <row r="105" spans="1:15" ht="14" x14ac:dyDescent="0.3">
      <c r="A105" s="38"/>
      <c r="B105" s="35"/>
      <c r="C105" s="38"/>
      <c r="D105" s="38"/>
      <c r="E105" s="35"/>
      <c r="F105" s="38"/>
      <c r="G105" s="35"/>
      <c r="H105" s="35"/>
      <c r="I105" s="35"/>
      <c r="J105" s="38"/>
      <c r="K105" s="35"/>
      <c r="L105" s="38"/>
      <c r="M105" s="35"/>
      <c r="N105" s="35"/>
      <c r="O105" s="35"/>
    </row>
    <row r="106" spans="1:15" ht="14" x14ac:dyDescent="0.3">
      <c r="A106" s="38"/>
      <c r="B106" s="35"/>
      <c r="C106" s="38"/>
      <c r="D106" s="38"/>
      <c r="E106" s="35"/>
      <c r="F106" s="38"/>
      <c r="G106" s="35"/>
      <c r="H106" s="35"/>
      <c r="I106" s="35"/>
      <c r="J106" s="38"/>
      <c r="K106" s="35"/>
      <c r="L106" s="38"/>
      <c r="M106" s="35"/>
      <c r="N106" s="35"/>
      <c r="O106" s="35"/>
    </row>
    <row r="107" spans="1:15" ht="14" x14ac:dyDescent="0.3">
      <c r="A107" s="38"/>
      <c r="B107" s="35"/>
      <c r="C107" s="38"/>
      <c r="D107" s="38"/>
      <c r="E107" s="35"/>
      <c r="F107" s="38"/>
      <c r="G107" s="35"/>
      <c r="H107" s="35"/>
      <c r="I107" s="35"/>
      <c r="J107" s="38"/>
      <c r="K107" s="35"/>
      <c r="L107" s="38"/>
      <c r="M107" s="35"/>
      <c r="N107" s="35"/>
      <c r="O107" s="35"/>
    </row>
    <row r="108" spans="1:15" ht="14" x14ac:dyDescent="0.3">
      <c r="A108" s="38"/>
      <c r="B108" s="35"/>
      <c r="C108" s="38"/>
      <c r="D108" s="38"/>
      <c r="E108" s="35"/>
      <c r="F108" s="38"/>
      <c r="G108" s="35"/>
      <c r="H108" s="35"/>
      <c r="I108" s="35"/>
      <c r="J108" s="38"/>
      <c r="K108" s="35"/>
      <c r="L108" s="38"/>
      <c r="M108" s="35"/>
      <c r="N108" s="35"/>
      <c r="O108" s="35"/>
    </row>
    <row r="109" spans="1:15" ht="14" x14ac:dyDescent="0.3">
      <c r="A109" s="38"/>
      <c r="B109" s="35"/>
      <c r="C109" s="38"/>
      <c r="D109" s="38"/>
      <c r="E109" s="35"/>
      <c r="F109" s="38"/>
      <c r="G109" s="35"/>
      <c r="H109" s="35"/>
      <c r="I109" s="35"/>
      <c r="J109" s="38"/>
      <c r="K109" s="35"/>
      <c r="L109" s="38"/>
      <c r="M109" s="35"/>
      <c r="N109" s="35"/>
      <c r="O109" s="35"/>
    </row>
    <row r="110" spans="1:15" ht="14" x14ac:dyDescent="0.3">
      <c r="A110" s="38"/>
      <c r="B110" s="35"/>
      <c r="C110" s="38"/>
      <c r="D110" s="38"/>
      <c r="E110" s="35"/>
      <c r="F110" s="38"/>
      <c r="G110" s="35"/>
      <c r="H110" s="35"/>
      <c r="I110" s="35"/>
      <c r="J110" s="38"/>
      <c r="K110" s="35"/>
      <c r="L110" s="38"/>
      <c r="M110" s="35"/>
      <c r="N110" s="35"/>
      <c r="O110" s="35"/>
    </row>
    <row r="111" spans="1:15" ht="14" x14ac:dyDescent="0.3">
      <c r="A111" s="38"/>
      <c r="B111" s="35"/>
      <c r="C111" s="38"/>
      <c r="D111" s="38"/>
      <c r="E111" s="35"/>
      <c r="F111" s="38"/>
      <c r="G111" s="35"/>
      <c r="H111" s="35"/>
      <c r="I111" s="35"/>
      <c r="J111" s="38"/>
      <c r="K111" s="35"/>
      <c r="L111" s="38"/>
      <c r="M111" s="35"/>
      <c r="N111" s="35"/>
      <c r="O111" s="35"/>
    </row>
    <row r="112" spans="1:15" ht="14" x14ac:dyDescent="0.3">
      <c r="A112" s="38"/>
      <c r="B112" s="35"/>
      <c r="C112" s="38"/>
      <c r="D112" s="38"/>
      <c r="E112" s="35"/>
      <c r="F112" s="38"/>
      <c r="G112" s="35"/>
      <c r="H112" s="35"/>
      <c r="I112" s="35"/>
      <c r="J112" s="38"/>
      <c r="K112" s="35"/>
      <c r="L112" s="38"/>
      <c r="M112" s="35"/>
      <c r="N112" s="35"/>
      <c r="O112" s="35"/>
    </row>
    <row r="113" spans="1:15" ht="14" x14ac:dyDescent="0.3">
      <c r="A113" s="38"/>
      <c r="B113" s="35"/>
      <c r="C113" s="38"/>
      <c r="D113" s="38"/>
      <c r="E113" s="35"/>
      <c r="F113" s="38"/>
      <c r="G113" s="35"/>
      <c r="H113" s="35"/>
      <c r="I113" s="35"/>
      <c r="J113" s="38"/>
      <c r="K113" s="35"/>
      <c r="L113" s="38"/>
      <c r="M113" s="35"/>
      <c r="N113" s="35"/>
      <c r="O113" s="35"/>
    </row>
    <row r="114" spans="1:15" ht="14" x14ac:dyDescent="0.3">
      <c r="A114" s="38"/>
      <c r="B114" s="35"/>
      <c r="C114" s="38"/>
      <c r="D114" s="38"/>
      <c r="E114" s="35"/>
      <c r="F114" s="38"/>
      <c r="G114" s="35"/>
      <c r="H114" s="35"/>
      <c r="I114" s="35"/>
      <c r="J114" s="38"/>
      <c r="K114" s="35"/>
      <c r="L114" s="38"/>
      <c r="M114" s="35"/>
      <c r="N114" s="35"/>
      <c r="O114" s="35"/>
    </row>
    <row r="115" spans="1:15" ht="14" x14ac:dyDescent="0.3">
      <c r="A115" s="38"/>
      <c r="B115" s="35"/>
      <c r="C115" s="38"/>
      <c r="D115" s="38"/>
      <c r="E115" s="35"/>
      <c r="F115" s="38"/>
      <c r="G115" s="35"/>
      <c r="H115" s="35"/>
      <c r="I115" s="35"/>
      <c r="J115" s="38"/>
      <c r="K115" s="35"/>
      <c r="L115" s="38"/>
      <c r="M115" s="35"/>
      <c r="N115" s="35"/>
      <c r="O115" s="35"/>
    </row>
    <row r="116" spans="1:15" ht="14" x14ac:dyDescent="0.3">
      <c r="A116" s="38"/>
      <c r="B116" s="35"/>
      <c r="C116" s="38"/>
      <c r="D116" s="38"/>
      <c r="E116" s="35"/>
      <c r="F116" s="38"/>
      <c r="G116" s="35"/>
      <c r="H116" s="35"/>
      <c r="I116" s="35"/>
      <c r="J116" s="38"/>
      <c r="K116" s="35"/>
      <c r="L116" s="38"/>
      <c r="M116" s="35"/>
      <c r="N116" s="35"/>
      <c r="O116" s="35"/>
    </row>
    <row r="117" spans="1:15" ht="14" x14ac:dyDescent="0.3">
      <c r="A117" s="38"/>
      <c r="B117" s="35"/>
      <c r="C117" s="38"/>
      <c r="D117" s="38"/>
      <c r="E117" s="35"/>
      <c r="F117" s="38"/>
      <c r="G117" s="35"/>
      <c r="H117" s="35"/>
      <c r="I117" s="35"/>
      <c r="J117" s="38"/>
      <c r="K117" s="35"/>
      <c r="L117" s="38"/>
      <c r="M117" s="35"/>
      <c r="N117" s="35"/>
      <c r="O117" s="35"/>
    </row>
    <row r="118" spans="1:15" ht="14" x14ac:dyDescent="0.3">
      <c r="A118" s="38"/>
      <c r="B118" s="35"/>
      <c r="C118" s="38"/>
      <c r="D118" s="38"/>
      <c r="E118" s="35"/>
      <c r="F118" s="38"/>
      <c r="G118" s="35"/>
      <c r="H118" s="35"/>
      <c r="I118" s="35"/>
      <c r="J118" s="38"/>
      <c r="K118" s="35"/>
      <c r="L118" s="38"/>
      <c r="M118" s="35"/>
      <c r="N118" s="35"/>
      <c r="O118" s="35"/>
    </row>
    <row r="119" spans="1:15" ht="14" x14ac:dyDescent="0.3">
      <c r="A119" s="38"/>
      <c r="B119" s="35"/>
      <c r="C119" s="38"/>
      <c r="D119" s="38"/>
      <c r="E119" s="35"/>
      <c r="F119" s="38"/>
      <c r="G119" s="35"/>
      <c r="H119" s="35"/>
      <c r="I119" s="35"/>
      <c r="J119" s="38"/>
      <c r="K119" s="35"/>
      <c r="L119" s="38"/>
      <c r="M119" s="35"/>
      <c r="N119" s="35"/>
      <c r="O119" s="35"/>
    </row>
    <row r="120" spans="1:15" ht="14" x14ac:dyDescent="0.3">
      <c r="A120" s="38"/>
      <c r="B120" s="35"/>
      <c r="C120" s="38"/>
      <c r="D120" s="38"/>
      <c r="E120" s="35"/>
      <c r="F120" s="38"/>
      <c r="G120" s="35"/>
      <c r="H120" s="35"/>
      <c r="I120" s="35"/>
      <c r="J120" s="38"/>
      <c r="K120" s="35"/>
      <c r="L120" s="38"/>
      <c r="M120" s="35"/>
      <c r="N120" s="35"/>
      <c r="O120" s="35"/>
    </row>
    <row r="121" spans="1:15" ht="14" x14ac:dyDescent="0.3">
      <c r="A121" s="38"/>
      <c r="B121" s="35"/>
      <c r="C121" s="38"/>
      <c r="D121" s="38"/>
      <c r="E121" s="35"/>
      <c r="F121" s="38"/>
      <c r="G121" s="35"/>
      <c r="H121" s="35"/>
      <c r="I121" s="35"/>
      <c r="J121" s="38"/>
      <c r="K121" s="35"/>
      <c r="L121" s="38"/>
      <c r="M121" s="35"/>
      <c r="N121" s="35"/>
      <c r="O121" s="35"/>
    </row>
    <row r="122" spans="1:15" ht="14" x14ac:dyDescent="0.3">
      <c r="A122" s="38"/>
      <c r="B122" s="35"/>
      <c r="C122" s="38"/>
      <c r="D122" s="38"/>
      <c r="E122" s="35"/>
      <c r="F122" s="38"/>
      <c r="G122" s="35"/>
      <c r="H122" s="35"/>
      <c r="I122" s="35"/>
      <c r="J122" s="38"/>
      <c r="K122" s="35"/>
      <c r="L122" s="38"/>
      <c r="M122" s="35"/>
      <c r="N122" s="35"/>
      <c r="O122" s="35"/>
    </row>
    <row r="123" spans="1:15" ht="14" x14ac:dyDescent="0.3">
      <c r="A123" s="38"/>
      <c r="B123" s="35"/>
      <c r="C123" s="38"/>
      <c r="D123" s="38"/>
      <c r="E123" s="35"/>
      <c r="F123" s="38"/>
      <c r="G123" s="35"/>
      <c r="H123" s="35"/>
      <c r="I123" s="35"/>
      <c r="J123" s="38"/>
      <c r="K123" s="35"/>
      <c r="L123" s="38"/>
      <c r="M123" s="35"/>
      <c r="N123" s="35"/>
      <c r="O123" s="35"/>
    </row>
    <row r="124" spans="1:15" ht="14" x14ac:dyDescent="0.3">
      <c r="A124" s="38"/>
      <c r="B124" s="35"/>
      <c r="C124" s="38"/>
      <c r="D124" s="38"/>
      <c r="E124" s="35"/>
      <c r="F124" s="38"/>
      <c r="G124" s="35"/>
      <c r="H124" s="35"/>
      <c r="I124" s="35"/>
      <c r="J124" s="38"/>
      <c r="K124" s="35"/>
      <c r="L124" s="38"/>
      <c r="M124" s="35"/>
      <c r="N124" s="35"/>
      <c r="O124" s="35"/>
    </row>
    <row r="125" spans="1:15" ht="14" x14ac:dyDescent="0.3">
      <c r="A125" s="38"/>
      <c r="B125" s="38"/>
      <c r="C125" s="38"/>
      <c r="D125" s="38"/>
      <c r="E125" s="38"/>
      <c r="F125" s="38"/>
      <c r="G125" s="35"/>
      <c r="H125" s="35"/>
      <c r="I125" s="35"/>
      <c r="J125" s="38"/>
      <c r="K125" s="38"/>
      <c r="L125" s="38"/>
      <c r="M125" s="35"/>
      <c r="N125" s="35"/>
      <c r="O125" s="35"/>
    </row>
    <row r="126" spans="1:15" ht="14" x14ac:dyDescent="0.3">
      <c r="A126" s="38"/>
      <c r="B126" s="38"/>
      <c r="C126" s="38"/>
      <c r="D126" s="38"/>
      <c r="E126" s="38"/>
      <c r="F126" s="38"/>
      <c r="G126" s="35"/>
      <c r="H126" s="35"/>
      <c r="I126" s="35"/>
      <c r="J126" s="38"/>
      <c r="K126" s="38"/>
      <c r="L126" s="38"/>
      <c r="M126" s="35"/>
      <c r="N126" s="35"/>
      <c r="O126" s="35"/>
    </row>
    <row r="127" spans="1:15" ht="14" x14ac:dyDescent="0.3">
      <c r="A127" s="38"/>
      <c r="B127" s="38"/>
      <c r="C127" s="38"/>
      <c r="D127" s="38"/>
      <c r="E127" s="38"/>
      <c r="F127" s="38"/>
      <c r="G127" s="35"/>
      <c r="H127" s="35"/>
      <c r="I127" s="35"/>
      <c r="J127" s="38"/>
      <c r="K127" s="38"/>
      <c r="L127" s="38"/>
      <c r="M127" s="35"/>
      <c r="N127" s="35"/>
      <c r="O127" s="35"/>
    </row>
    <row r="128" spans="1:15" ht="14" x14ac:dyDescent="0.3">
      <c r="A128" s="38"/>
      <c r="B128" s="38"/>
      <c r="C128" s="38"/>
      <c r="D128" s="38"/>
      <c r="E128" s="38"/>
      <c r="F128" s="38"/>
      <c r="G128" s="35"/>
      <c r="H128" s="35"/>
      <c r="I128" s="35"/>
      <c r="J128" s="38"/>
      <c r="K128" s="38"/>
      <c r="L128" s="38"/>
      <c r="M128" s="35"/>
      <c r="N128" s="35"/>
      <c r="O128" s="35"/>
    </row>
  </sheetData>
  <mergeCells count="7">
    <mergeCell ref="A62:P62"/>
    <mergeCell ref="A2:O2"/>
    <mergeCell ref="A3:O3"/>
    <mergeCell ref="A4:O4"/>
    <mergeCell ref="E6:I6"/>
    <mergeCell ref="K6:O6"/>
    <mergeCell ref="B6:C6"/>
  </mergeCells>
  <printOptions horizontalCentered="1"/>
  <pageMargins left="0.25" right="0.25" top="0.5" bottom="0.5" header="0.3" footer="0.25"/>
  <pageSetup paperSize="3" scale="74" orientation="landscape" r:id="rId1"/>
  <headerFooter>
    <oddFooter xml:space="preserve">&amp;C
</oddFooter>
  </headerFooter>
  <ignoredErrors>
    <ignoredError sqref="I13:O15 I46 I35:O37 O46 I24:O26 I28:O28 I11:O11 I17:O22 I33:O3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6"/>
  <sheetViews>
    <sheetView zoomScaleNormal="100" workbookViewId="0">
      <selection activeCell="F43" sqref="F43"/>
    </sheetView>
  </sheetViews>
  <sheetFormatPr defaultColWidth="9.26953125" defaultRowHeight="12.5" x14ac:dyDescent="0.25"/>
  <cols>
    <col min="1" max="1" width="1.1796875" style="33" customWidth="1"/>
    <col min="2" max="2" width="50.7265625" style="33" customWidth="1"/>
    <col min="3" max="4" width="14.1796875" style="33" customWidth="1"/>
    <col min="5" max="5" width="4.81640625" style="33" customWidth="1"/>
    <col min="6" max="10" width="14.1796875" style="33" customWidth="1"/>
    <col min="11" max="11" width="3.54296875" style="32" customWidth="1"/>
    <col min="12" max="16" width="11.7265625" style="33" customWidth="1"/>
    <col min="17" max="16384" width="9.26953125" style="33"/>
  </cols>
  <sheetData>
    <row r="2" spans="2:16" s="68" customFormat="1" ht="18" x14ac:dyDescent="0.4">
      <c r="B2" s="135" t="s">
        <v>64</v>
      </c>
      <c r="C2" s="135"/>
      <c r="D2" s="135"/>
      <c r="E2" s="135"/>
      <c r="F2" s="135"/>
      <c r="G2" s="135"/>
      <c r="H2" s="135"/>
      <c r="I2" s="135"/>
      <c r="J2" s="135"/>
      <c r="K2" s="135"/>
      <c r="L2" s="135"/>
      <c r="M2" s="135"/>
      <c r="N2" s="135"/>
      <c r="O2" s="135"/>
      <c r="P2" s="135"/>
    </row>
    <row r="3" spans="2:16" s="68" customFormat="1" ht="18" x14ac:dyDescent="0.4">
      <c r="B3" s="135" t="s">
        <v>65</v>
      </c>
      <c r="C3" s="135"/>
      <c r="D3" s="135"/>
      <c r="E3" s="135"/>
      <c r="F3" s="135"/>
      <c r="G3" s="135"/>
      <c r="H3" s="135"/>
      <c r="I3" s="135"/>
      <c r="J3" s="135"/>
      <c r="K3" s="135"/>
      <c r="L3" s="135"/>
      <c r="M3" s="135"/>
      <c r="N3" s="135"/>
      <c r="O3" s="135"/>
      <c r="P3" s="135"/>
    </row>
    <row r="4" spans="2:16" s="69" customFormat="1" ht="15.5" x14ac:dyDescent="0.35">
      <c r="B4" s="136" t="s">
        <v>66</v>
      </c>
      <c r="C4" s="136"/>
      <c r="D4" s="136"/>
      <c r="E4" s="136"/>
      <c r="F4" s="136"/>
      <c r="G4" s="136"/>
      <c r="H4" s="136"/>
      <c r="I4" s="136"/>
      <c r="J4" s="136"/>
      <c r="K4" s="136"/>
      <c r="L4" s="136"/>
      <c r="M4" s="136"/>
      <c r="N4" s="136"/>
      <c r="O4" s="136"/>
      <c r="P4" s="136"/>
    </row>
    <row r="5" spans="2:16" x14ac:dyDescent="0.25">
      <c r="B5" s="70"/>
      <c r="C5" s="70"/>
      <c r="D5" s="70"/>
      <c r="E5" s="70"/>
      <c r="F5" s="70"/>
      <c r="G5" s="70"/>
      <c r="H5" s="70"/>
      <c r="I5" s="70"/>
      <c r="J5" s="70"/>
      <c r="K5" s="71"/>
      <c r="L5" s="70"/>
      <c r="M5" s="70"/>
      <c r="N5" s="70"/>
      <c r="O5" s="70"/>
      <c r="P5" s="70"/>
    </row>
    <row r="6" spans="2:16" x14ac:dyDescent="0.25">
      <c r="B6" s="70"/>
      <c r="C6" s="70"/>
      <c r="D6" s="70"/>
      <c r="E6" s="70"/>
      <c r="F6" s="70"/>
      <c r="G6" s="70"/>
      <c r="H6" s="70"/>
      <c r="I6" s="70"/>
      <c r="J6" s="70"/>
      <c r="K6" s="71"/>
      <c r="L6" s="70"/>
      <c r="M6" s="70"/>
      <c r="N6" s="70"/>
      <c r="O6" s="70"/>
      <c r="P6" s="70"/>
    </row>
    <row r="7" spans="2:16" x14ac:dyDescent="0.25">
      <c r="B7" s="72"/>
      <c r="C7" s="137">
        <v>2019</v>
      </c>
      <c r="D7" s="137"/>
      <c r="E7" s="72"/>
      <c r="F7" s="137">
        <v>2018</v>
      </c>
      <c r="G7" s="137"/>
      <c r="H7" s="137"/>
      <c r="I7" s="137"/>
      <c r="J7" s="137"/>
      <c r="K7" s="73"/>
      <c r="L7" s="137">
        <v>2017</v>
      </c>
      <c r="M7" s="137"/>
      <c r="N7" s="137"/>
      <c r="O7" s="137"/>
      <c r="P7" s="137"/>
    </row>
    <row r="8" spans="2:16" ht="14.5" x14ac:dyDescent="0.35">
      <c r="B8" s="72"/>
      <c r="C8" s="74" t="s">
        <v>2</v>
      </c>
      <c r="D8" s="74" t="s">
        <v>3</v>
      </c>
      <c r="E8"/>
      <c r="F8" s="74" t="s">
        <v>2</v>
      </c>
      <c r="G8" s="74" t="s">
        <v>3</v>
      </c>
      <c r="H8" s="74" t="s">
        <v>4</v>
      </c>
      <c r="I8" s="74" t="s">
        <v>5</v>
      </c>
      <c r="J8" s="74" t="s">
        <v>6</v>
      </c>
      <c r="K8" s="75"/>
      <c r="L8" s="74" t="s">
        <v>2</v>
      </c>
      <c r="M8" s="74" t="s">
        <v>3</v>
      </c>
      <c r="N8" s="74" t="s">
        <v>4</v>
      </c>
      <c r="O8" s="74" t="s">
        <v>5</v>
      </c>
      <c r="P8" s="74" t="s">
        <v>6</v>
      </c>
    </row>
    <row r="9" spans="2:16" ht="14.5" x14ac:dyDescent="0.35">
      <c r="B9" s="72"/>
      <c r="C9" s="75"/>
      <c r="D9" s="75"/>
      <c r="E9"/>
      <c r="F9" s="75"/>
      <c r="G9" s="75"/>
      <c r="H9" s="75"/>
      <c r="I9" s="75"/>
      <c r="J9" s="75"/>
      <c r="K9" s="75"/>
      <c r="L9" s="75"/>
      <c r="M9" s="75"/>
      <c r="N9" s="75"/>
      <c r="O9" s="75"/>
      <c r="P9" s="75"/>
    </row>
    <row r="10" spans="2:16" s="1" customFormat="1" ht="21" customHeight="1" x14ac:dyDescent="0.35">
      <c r="B10" s="76" t="s">
        <v>67</v>
      </c>
      <c r="C10" s="77"/>
      <c r="D10" s="77"/>
      <c r="E10"/>
      <c r="F10" s="77"/>
      <c r="G10" s="77"/>
      <c r="H10" s="77"/>
      <c r="I10" s="77"/>
      <c r="J10" s="77"/>
      <c r="K10" s="78"/>
      <c r="L10" s="77"/>
      <c r="M10" s="77"/>
      <c r="N10" s="77"/>
      <c r="O10" s="77"/>
      <c r="P10" s="77"/>
    </row>
    <row r="11" spans="2:16" ht="12.75" customHeight="1" x14ac:dyDescent="0.35">
      <c r="B11" s="122" t="s">
        <v>85</v>
      </c>
      <c r="C11" s="79">
        <f>+'Income Statement'!C44</f>
        <v>-2659</v>
      </c>
      <c r="D11" s="79">
        <f>+'Income Statement'!D44</f>
        <v>23697</v>
      </c>
      <c r="E11"/>
      <c r="F11" s="79">
        <f>+'Income Statement'!F44</f>
        <v>59970</v>
      </c>
      <c r="G11" s="79">
        <f>+'Income Statement'!G44</f>
        <v>51595</v>
      </c>
      <c r="H11" s="79">
        <f>+'Income Statement'!H44</f>
        <v>80277</v>
      </c>
      <c r="I11" s="79">
        <f>+'Income Statement'!I44</f>
        <v>49969</v>
      </c>
      <c r="J11" s="79">
        <f>SUM(F11:I11)</f>
        <v>241811</v>
      </c>
      <c r="K11" s="79"/>
      <c r="L11" s="79">
        <f>+'Income Statement'!L44</f>
        <v>61366</v>
      </c>
      <c r="M11" s="79">
        <f>+'Income Statement'!M44</f>
        <v>49893</v>
      </c>
      <c r="N11" s="79">
        <f>+'Income Statement'!N44</f>
        <v>61241</v>
      </c>
      <c r="O11" s="79">
        <f>+'Income Statement'!O44</f>
        <v>71028</v>
      </c>
      <c r="P11" s="79">
        <f>SUM(L11:O11)</f>
        <v>243528</v>
      </c>
    </row>
    <row r="12" spans="2:16" ht="12.75" customHeight="1" x14ac:dyDescent="0.35">
      <c r="B12" s="123" t="s">
        <v>69</v>
      </c>
      <c r="C12" s="80">
        <f>-'Income Statement'!C42</f>
        <v>116</v>
      </c>
      <c r="D12" s="80">
        <f>-'Income Statement'!D42</f>
        <v>5613</v>
      </c>
      <c r="E12"/>
      <c r="F12" s="80">
        <f>-'Income Statement'!F42</f>
        <v>-11511</v>
      </c>
      <c r="G12" s="80">
        <f>-'Income Statement'!G42</f>
        <v>-15157</v>
      </c>
      <c r="H12" s="80">
        <f>-'Income Statement'!H42</f>
        <v>-32621</v>
      </c>
      <c r="I12" s="80">
        <f>-'Income Statement'!I42</f>
        <v>-817</v>
      </c>
      <c r="J12" s="80">
        <f>SUM(F12:I12)</f>
        <v>-60106</v>
      </c>
      <c r="K12" s="80"/>
      <c r="L12" s="80">
        <f>-'Income Statement'!L42</f>
        <v>-8971</v>
      </c>
      <c r="M12" s="80">
        <f>-'Income Statement'!M42</f>
        <v>-12303</v>
      </c>
      <c r="N12" s="80">
        <f>-'Income Statement'!N42</f>
        <v>-23875</v>
      </c>
      <c r="O12" s="80">
        <f>-'Income Statement'!O42</f>
        <v>-18340</v>
      </c>
      <c r="P12" s="80">
        <f>SUM(L12:O12)</f>
        <v>-63489</v>
      </c>
    </row>
    <row r="13" spans="2:16" ht="12.75" customHeight="1" x14ac:dyDescent="0.35">
      <c r="B13" s="124" t="s">
        <v>26</v>
      </c>
      <c r="C13" s="80">
        <v>2780</v>
      </c>
      <c r="D13" s="80">
        <v>3504</v>
      </c>
      <c r="E13"/>
      <c r="F13" s="80">
        <v>968</v>
      </c>
      <c r="G13" s="80">
        <v>8355</v>
      </c>
      <c r="H13" s="80">
        <v>4466</v>
      </c>
      <c r="I13" s="80">
        <v>6282</v>
      </c>
      <c r="J13" s="80">
        <f t="shared" ref="J13:J17" si="0">SUM(F13:I13)</f>
        <v>20071</v>
      </c>
      <c r="K13" s="81"/>
      <c r="L13" s="80">
        <v>477</v>
      </c>
      <c r="M13" s="80">
        <v>10971</v>
      </c>
      <c r="N13" s="80">
        <v>1439</v>
      </c>
      <c r="O13" s="80">
        <v>16443</v>
      </c>
      <c r="P13" s="80">
        <f t="shared" ref="P13:P17" si="1">SUM(L13:O13)</f>
        <v>29330</v>
      </c>
    </row>
    <row r="14" spans="2:16" ht="12.75" customHeight="1" x14ac:dyDescent="0.35">
      <c r="B14" s="123" t="s">
        <v>70</v>
      </c>
      <c r="C14" s="80">
        <v>0</v>
      </c>
      <c r="D14" s="80">
        <v>0</v>
      </c>
      <c r="E14"/>
      <c r="F14" s="80">
        <v>0</v>
      </c>
      <c r="G14" s="80">
        <v>-5980</v>
      </c>
      <c r="H14" s="80">
        <v>-7986</v>
      </c>
      <c r="I14" s="80">
        <v>-20316</v>
      </c>
      <c r="J14" s="80">
        <f>SUM(F14:I14)</f>
        <v>-34282</v>
      </c>
      <c r="K14" s="80"/>
      <c r="L14" s="80">
        <v>0</v>
      </c>
      <c r="M14" s="80">
        <v>0</v>
      </c>
      <c r="N14" s="80">
        <v>0</v>
      </c>
      <c r="O14" s="80">
        <v>-17512</v>
      </c>
      <c r="P14" s="80">
        <f>SUM(L14:O14)</f>
        <v>-17512</v>
      </c>
    </row>
    <row r="15" spans="2:16" ht="12.65" customHeight="1" x14ac:dyDescent="0.35">
      <c r="B15" s="123" t="s">
        <v>86</v>
      </c>
      <c r="C15" s="80">
        <v>19423</v>
      </c>
      <c r="D15" s="80">
        <v>-27</v>
      </c>
      <c r="E15"/>
      <c r="F15" s="80">
        <v>0</v>
      </c>
      <c r="G15" s="80">
        <v>0</v>
      </c>
      <c r="H15" s="80">
        <v>0</v>
      </c>
      <c r="I15" s="80">
        <v>0</v>
      </c>
      <c r="J15" s="80">
        <f t="shared" si="0"/>
        <v>0</v>
      </c>
      <c r="K15" s="80"/>
      <c r="L15" s="80">
        <v>0</v>
      </c>
      <c r="M15" s="80">
        <v>0</v>
      </c>
      <c r="N15" s="80">
        <v>0</v>
      </c>
      <c r="O15" s="80">
        <v>0</v>
      </c>
      <c r="P15" s="80">
        <f t="shared" si="1"/>
        <v>0</v>
      </c>
    </row>
    <row r="16" spans="2:16" ht="12.75" customHeight="1" x14ac:dyDescent="0.35">
      <c r="B16" s="123" t="s">
        <v>71</v>
      </c>
      <c r="C16" s="80">
        <v>194</v>
      </c>
      <c r="D16" s="80">
        <v>1198</v>
      </c>
      <c r="E16"/>
      <c r="F16" s="80">
        <v>785</v>
      </c>
      <c r="G16" s="80">
        <v>0</v>
      </c>
      <c r="H16" s="80">
        <v>27</v>
      </c>
      <c r="I16" s="80">
        <v>200</v>
      </c>
      <c r="J16" s="80">
        <f t="shared" si="0"/>
        <v>1012</v>
      </c>
      <c r="K16" s="80"/>
      <c r="L16" s="80">
        <v>0</v>
      </c>
      <c r="M16" s="80">
        <v>0</v>
      </c>
      <c r="N16" s="80">
        <v>3099</v>
      </c>
      <c r="O16" s="80">
        <v>953</v>
      </c>
      <c r="P16" s="80">
        <f t="shared" si="1"/>
        <v>4052</v>
      </c>
    </row>
    <row r="17" spans="2:18" ht="12.75" customHeight="1" x14ac:dyDescent="0.35">
      <c r="B17" s="123" t="s">
        <v>57</v>
      </c>
      <c r="C17" s="80">
        <v>0</v>
      </c>
      <c r="D17" s="80">
        <v>0</v>
      </c>
      <c r="E17"/>
      <c r="F17" s="80">
        <v>0</v>
      </c>
      <c r="G17" s="80">
        <v>0</v>
      </c>
      <c r="H17" s="80">
        <v>5933</v>
      </c>
      <c r="I17" s="80">
        <v>0</v>
      </c>
      <c r="J17" s="80">
        <f t="shared" si="0"/>
        <v>5933</v>
      </c>
      <c r="K17" s="80"/>
      <c r="L17" s="80">
        <v>0</v>
      </c>
      <c r="M17" s="80">
        <v>0</v>
      </c>
      <c r="N17" s="80">
        <v>0</v>
      </c>
      <c r="O17" s="80">
        <v>2375</v>
      </c>
      <c r="P17" s="80">
        <f t="shared" si="1"/>
        <v>2375</v>
      </c>
    </row>
    <row r="18" spans="2:18" ht="12.75" customHeight="1" x14ac:dyDescent="0.35">
      <c r="B18" s="125" t="s">
        <v>56</v>
      </c>
      <c r="C18" s="86">
        <v>0</v>
      </c>
      <c r="D18" s="86">
        <v>0</v>
      </c>
      <c r="E18"/>
      <c r="F18" s="86">
        <v>0</v>
      </c>
      <c r="G18" s="86">
        <v>0</v>
      </c>
      <c r="H18" s="86">
        <v>0</v>
      </c>
      <c r="I18" s="86">
        <v>23402</v>
      </c>
      <c r="J18" s="80">
        <f>SUM(F18:I18)</f>
        <v>23402</v>
      </c>
      <c r="K18" s="80"/>
      <c r="L18" s="86">
        <v>0</v>
      </c>
      <c r="M18" s="86">
        <v>0</v>
      </c>
      <c r="N18" s="86">
        <v>0</v>
      </c>
      <c r="O18" s="86">
        <v>0</v>
      </c>
      <c r="P18" s="80">
        <f>SUM(L18:O18)</f>
        <v>0</v>
      </c>
    </row>
    <row r="19" spans="2:18" s="84" customFormat="1" ht="12.75" customHeight="1" x14ac:dyDescent="0.35">
      <c r="B19" s="126" t="s">
        <v>72</v>
      </c>
      <c r="C19" s="83">
        <f>SUM(C11:C18)</f>
        <v>19854</v>
      </c>
      <c r="D19" s="83">
        <f>SUM(D11:D18)</f>
        <v>33985</v>
      </c>
      <c r="E19"/>
      <c r="F19" s="83">
        <f>SUM(F11:F18)</f>
        <v>50212</v>
      </c>
      <c r="G19" s="83">
        <f>SUM(G11:G18)</f>
        <v>38813</v>
      </c>
      <c r="H19" s="83">
        <f>SUM(H11:H18)</f>
        <v>50096</v>
      </c>
      <c r="I19" s="83">
        <f>SUM(I11:I18)</f>
        <v>58720</v>
      </c>
      <c r="J19" s="83">
        <f>SUM(J11:J18)</f>
        <v>197841</v>
      </c>
      <c r="K19" s="81"/>
      <c r="L19" s="83">
        <f>SUM(L11:L18)</f>
        <v>52872</v>
      </c>
      <c r="M19" s="83">
        <f>SUM(M11:M18)</f>
        <v>48561</v>
      </c>
      <c r="N19" s="83">
        <f>SUM(N11:N18)</f>
        <v>41904</v>
      </c>
      <c r="O19" s="83">
        <f>SUM(O11:O18)</f>
        <v>54947</v>
      </c>
      <c r="P19" s="83">
        <f>SUM(P11:P18)</f>
        <v>198284</v>
      </c>
    </row>
    <row r="20" spans="2:18" ht="12.75" customHeight="1" x14ac:dyDescent="0.35">
      <c r="B20" s="124" t="s">
        <v>73</v>
      </c>
      <c r="C20" s="80">
        <f>-'Segment Summary'!B47</f>
        <v>38966</v>
      </c>
      <c r="D20" s="80">
        <f>-'Segment Summary'!C47</f>
        <v>39062</v>
      </c>
      <c r="E20"/>
      <c r="F20" s="80">
        <f>-'Segment Summary'!E47</f>
        <v>43078</v>
      </c>
      <c r="G20" s="80">
        <f>-'Segment Summary'!F47</f>
        <v>41969</v>
      </c>
      <c r="H20" s="80">
        <f>-'Segment Summary'!G47</f>
        <v>37437</v>
      </c>
      <c r="I20" s="80">
        <f>-'Segment Summary'!H47</f>
        <v>37273</v>
      </c>
      <c r="J20" s="80">
        <f>SUM(F20:I20)</f>
        <v>159757</v>
      </c>
      <c r="K20" s="85"/>
      <c r="L20" s="80">
        <f>-'Segment Summary'!K47</f>
        <v>38650</v>
      </c>
      <c r="M20" s="80">
        <f>-'Segment Summary'!L47</f>
        <v>40443</v>
      </c>
      <c r="N20" s="80">
        <f>-'Segment Summary'!M47</f>
        <v>41230</v>
      </c>
      <c r="O20" s="80">
        <f>-'Segment Summary'!N47</f>
        <v>43839</v>
      </c>
      <c r="P20" s="80">
        <f>SUM(L20:O20)</f>
        <v>164162</v>
      </c>
    </row>
    <row r="21" spans="2:18" ht="12.75" customHeight="1" collapsed="1" x14ac:dyDescent="0.35">
      <c r="B21" s="123" t="s">
        <v>74</v>
      </c>
      <c r="C21" s="86">
        <v>7091</v>
      </c>
      <c r="D21" s="86">
        <v>6529</v>
      </c>
      <c r="E21"/>
      <c r="F21" s="86">
        <v>18125</v>
      </c>
      <c r="G21" s="86">
        <v>11177</v>
      </c>
      <c r="H21" s="86">
        <v>9191</v>
      </c>
      <c r="I21" s="86">
        <v>18338</v>
      </c>
      <c r="J21" s="86">
        <f>SUM(F21:I21)</f>
        <v>56831</v>
      </c>
      <c r="K21" s="85"/>
      <c r="L21" s="86">
        <v>24989</v>
      </c>
      <c r="M21" s="86">
        <v>8786</v>
      </c>
      <c r="N21" s="86">
        <v>6961</v>
      </c>
      <c r="O21" s="86">
        <v>9767</v>
      </c>
      <c r="P21" s="86">
        <f>SUM(L21:O21)</f>
        <v>50503</v>
      </c>
      <c r="R21" s="87"/>
    </row>
    <row r="22" spans="2:18" ht="12.75" customHeight="1" x14ac:dyDescent="0.35">
      <c r="B22" s="127" t="s">
        <v>54</v>
      </c>
      <c r="C22" s="83">
        <f>SUM(C19:C21)</f>
        <v>65911</v>
      </c>
      <c r="D22" s="83">
        <f>SUM(D19:D21)</f>
        <v>79576</v>
      </c>
      <c r="E22"/>
      <c r="F22" s="83">
        <f>SUM(F19:F21)</f>
        <v>111415</v>
      </c>
      <c r="G22" s="83">
        <f>SUM(G19:G21)</f>
        <v>91959</v>
      </c>
      <c r="H22" s="83">
        <f>SUM(H19:H21)</f>
        <v>96724</v>
      </c>
      <c r="I22" s="83">
        <f>SUM(I19:I21)</f>
        <v>114331</v>
      </c>
      <c r="J22" s="83">
        <f>SUM(J19:J21)</f>
        <v>414429</v>
      </c>
      <c r="K22" s="85"/>
      <c r="L22" s="83">
        <f>SUM(L19:L21)</f>
        <v>116511</v>
      </c>
      <c r="M22" s="83">
        <f>SUM(M19:M21)</f>
        <v>97790</v>
      </c>
      <c r="N22" s="83">
        <f>SUM(N19:N21)</f>
        <v>90095</v>
      </c>
      <c r="O22" s="83">
        <f>SUM(O19:O21)</f>
        <v>108553</v>
      </c>
      <c r="P22" s="83">
        <f>SUM(P19:P21)</f>
        <v>412949</v>
      </c>
    </row>
    <row r="23" spans="2:18" ht="12.75" customHeight="1" x14ac:dyDescent="0.35">
      <c r="B23" s="123" t="s">
        <v>75</v>
      </c>
      <c r="C23" s="80">
        <v>36885</v>
      </c>
      <c r="D23" s="80">
        <v>41092</v>
      </c>
      <c r="E23"/>
      <c r="F23" s="80">
        <v>37495</v>
      </c>
      <c r="G23" s="80">
        <v>38032</v>
      </c>
      <c r="H23" s="80">
        <v>36629</v>
      </c>
      <c r="I23" s="80">
        <v>36306</v>
      </c>
      <c r="J23" s="80">
        <f>SUM(F23:I23)</f>
        <v>148462</v>
      </c>
      <c r="K23" s="88"/>
      <c r="L23" s="80">
        <v>30860</v>
      </c>
      <c r="M23" s="80">
        <v>30292</v>
      </c>
      <c r="N23" s="80">
        <v>29962</v>
      </c>
      <c r="O23" s="80">
        <v>35676</v>
      </c>
      <c r="P23" s="80">
        <f>SUM(L23:O23)</f>
        <v>126790</v>
      </c>
    </row>
    <row r="24" spans="2:18" ht="12.75" customHeight="1" thickBot="1" x14ac:dyDescent="0.4">
      <c r="B24" s="127" t="s">
        <v>76</v>
      </c>
      <c r="C24" s="89">
        <f t="shared" ref="C24:D24" si="2">SUM(C22:C23)</f>
        <v>102796</v>
      </c>
      <c r="D24" s="89">
        <f t="shared" si="2"/>
        <v>120668</v>
      </c>
      <c r="E24"/>
      <c r="F24" s="89">
        <f t="shared" ref="F24:J24" si="3">SUM(F22:F23)</f>
        <v>148910</v>
      </c>
      <c r="G24" s="89">
        <f t="shared" si="3"/>
        <v>129991</v>
      </c>
      <c r="H24" s="89">
        <f t="shared" si="3"/>
        <v>133353</v>
      </c>
      <c r="I24" s="89">
        <f t="shared" si="3"/>
        <v>150637</v>
      </c>
      <c r="J24" s="89">
        <f t="shared" si="3"/>
        <v>562891</v>
      </c>
      <c r="K24" s="85"/>
      <c r="L24" s="89">
        <f t="shared" ref="L24:P24" si="4">SUM(L22:L23)</f>
        <v>147371</v>
      </c>
      <c r="M24" s="89">
        <f t="shared" si="4"/>
        <v>128082</v>
      </c>
      <c r="N24" s="89">
        <f t="shared" si="4"/>
        <v>120057</v>
      </c>
      <c r="O24" s="89">
        <f t="shared" si="4"/>
        <v>144229</v>
      </c>
      <c r="P24" s="89">
        <f t="shared" si="4"/>
        <v>539739</v>
      </c>
    </row>
    <row r="25" spans="2:18" ht="12.75" customHeight="1" thickTop="1" x14ac:dyDescent="0.35">
      <c r="B25" s="82"/>
      <c r="C25" s="85"/>
      <c r="D25" s="85"/>
      <c r="E25"/>
      <c r="F25" s="85"/>
      <c r="G25" s="85"/>
      <c r="H25" s="85"/>
      <c r="I25" s="85"/>
      <c r="J25" s="85"/>
      <c r="K25" s="85"/>
      <c r="L25" s="85"/>
      <c r="M25" s="85"/>
      <c r="N25" s="85"/>
      <c r="O25" s="85"/>
      <c r="P25" s="85"/>
    </row>
    <row r="26" spans="2:18" ht="14.5" x14ac:dyDescent="0.35">
      <c r="B26" s="90"/>
      <c r="C26" s="91"/>
      <c r="D26" s="91"/>
      <c r="E26"/>
      <c r="F26" s="91"/>
      <c r="G26" s="91"/>
      <c r="H26" s="91"/>
      <c r="I26" s="91"/>
      <c r="J26" s="91"/>
      <c r="K26" s="91"/>
      <c r="L26" s="91"/>
      <c r="M26" s="91"/>
      <c r="N26" s="91"/>
      <c r="O26" s="91"/>
      <c r="P26" s="91"/>
    </row>
    <row r="27" spans="2:18" ht="34.5" customHeight="1" x14ac:dyDescent="0.35">
      <c r="B27" s="76" t="s">
        <v>77</v>
      </c>
      <c r="C27" s="91"/>
      <c r="D27" s="91"/>
      <c r="E27"/>
      <c r="F27" s="91"/>
      <c r="G27" s="91"/>
      <c r="H27" s="91"/>
      <c r="I27" s="91"/>
      <c r="J27" s="91"/>
      <c r="K27" s="91"/>
      <c r="L27" s="91"/>
      <c r="M27" s="91"/>
      <c r="N27" s="91"/>
      <c r="O27" s="91"/>
      <c r="P27" s="91"/>
    </row>
    <row r="28" spans="2:18" ht="14.5" x14ac:dyDescent="0.35">
      <c r="B28" s="122" t="s">
        <v>88</v>
      </c>
      <c r="C28" s="92">
        <v>-1.43E-2</v>
      </c>
      <c r="D28" s="92">
        <v>0.13292000000000001</v>
      </c>
      <c r="E28"/>
      <c r="F28" s="92">
        <v>0.31868999999999997</v>
      </c>
      <c r="G28" s="92">
        <v>0.27428000000000002</v>
      </c>
      <c r="H28" s="92">
        <v>0.42607</v>
      </c>
      <c r="I28" s="92">
        <v>0.26466000000000001</v>
      </c>
      <c r="J28" s="92">
        <v>1.28362</v>
      </c>
      <c r="K28" s="93"/>
      <c r="L28" s="92">
        <v>0.32838000000000001</v>
      </c>
      <c r="M28" s="92">
        <v>0.26627000000000001</v>
      </c>
      <c r="N28" s="92">
        <v>0.32617000000000002</v>
      </c>
      <c r="O28" s="92">
        <v>0.37770999999999999</v>
      </c>
      <c r="P28" s="92">
        <v>1.2992699999999999</v>
      </c>
    </row>
    <row r="29" spans="2:18" ht="14.5" x14ac:dyDescent="0.35">
      <c r="B29" s="123" t="s">
        <v>69</v>
      </c>
      <c r="C29" s="94">
        <v>0</v>
      </c>
      <c r="D29" s="94">
        <v>3.1480000000000001E-2</v>
      </c>
      <c r="E29"/>
      <c r="F29" s="94">
        <v>-6.1170000000000002E-2</v>
      </c>
      <c r="G29" s="94">
        <v>-8.0570000000000003E-2</v>
      </c>
      <c r="H29" s="94">
        <v>-0.17313000000000001</v>
      </c>
      <c r="I29" s="94">
        <v>0</v>
      </c>
      <c r="J29" s="94">
        <v>-0.31907000000000002</v>
      </c>
      <c r="K29" s="94"/>
      <c r="L29" s="94">
        <v>-4.8009999999999997E-2</v>
      </c>
      <c r="M29" s="94">
        <v>-6.5659999999999996E-2</v>
      </c>
      <c r="N29" s="94">
        <v>-0.12716</v>
      </c>
      <c r="O29" s="94">
        <v>-9.7530000000000006E-2</v>
      </c>
      <c r="P29" s="94">
        <v>-0.33872999999999998</v>
      </c>
    </row>
    <row r="30" spans="2:18" ht="14.5" x14ac:dyDescent="0.35">
      <c r="B30" s="124" t="s">
        <v>26</v>
      </c>
      <c r="C30" s="94">
        <v>1.494E-2</v>
      </c>
      <c r="D30" s="94">
        <v>1.9650000000000001E-2</v>
      </c>
      <c r="E30"/>
      <c r="F30" s="94">
        <v>5.1399999999999996E-3</v>
      </c>
      <c r="G30" s="94">
        <v>4.4409999999999998E-2</v>
      </c>
      <c r="H30" s="94">
        <v>2.3709999999999998E-2</v>
      </c>
      <c r="I30" s="94">
        <v>3.3270000000000001E-2</v>
      </c>
      <c r="J30" s="94">
        <v>0.10654</v>
      </c>
      <c r="K30" s="94"/>
      <c r="L30" s="94">
        <v>0</v>
      </c>
      <c r="M30" s="94">
        <v>5.8549999999999998E-2</v>
      </c>
      <c r="N30" s="94">
        <v>7.6600000000000001E-3</v>
      </c>
      <c r="O30" s="94">
        <v>8.7440000000000004E-2</v>
      </c>
      <c r="P30" s="94">
        <v>0.15648000000000001</v>
      </c>
    </row>
    <row r="31" spans="2:18" ht="14.5" x14ac:dyDescent="0.35">
      <c r="B31" s="123" t="s">
        <v>70</v>
      </c>
      <c r="C31" s="94">
        <v>0</v>
      </c>
      <c r="D31" s="94">
        <v>0</v>
      </c>
      <c r="E31"/>
      <c r="F31" s="94">
        <v>0</v>
      </c>
      <c r="G31" s="94">
        <v>-3.1789999999999999E-2</v>
      </c>
      <c r="H31" s="94">
        <v>-4.2389999999999997E-2</v>
      </c>
      <c r="I31" s="94">
        <v>-0.1076</v>
      </c>
      <c r="J31" s="94">
        <v>-0.18198</v>
      </c>
      <c r="K31" s="94"/>
      <c r="L31" s="94">
        <v>0</v>
      </c>
      <c r="M31" s="94">
        <v>0</v>
      </c>
      <c r="N31" s="94">
        <v>0</v>
      </c>
      <c r="O31" s="94">
        <v>-9.3130000000000004E-2</v>
      </c>
      <c r="P31" s="94">
        <v>-9.3429999999999999E-2</v>
      </c>
    </row>
    <row r="32" spans="2:18" ht="14.5" x14ac:dyDescent="0.35">
      <c r="B32" s="123" t="s">
        <v>86</v>
      </c>
      <c r="C32" s="94">
        <v>0.10444000000000001</v>
      </c>
      <c r="D32" s="94">
        <v>0</v>
      </c>
      <c r="E32"/>
      <c r="F32" s="94">
        <v>0</v>
      </c>
      <c r="G32" s="94">
        <v>0</v>
      </c>
      <c r="H32" s="94">
        <v>0</v>
      </c>
      <c r="I32" s="94">
        <v>0</v>
      </c>
      <c r="J32" s="94">
        <v>0</v>
      </c>
      <c r="K32" s="94"/>
      <c r="L32" s="94">
        <v>0</v>
      </c>
      <c r="M32" s="94">
        <v>0</v>
      </c>
      <c r="N32" s="94">
        <v>0</v>
      </c>
      <c r="O32" s="94">
        <v>0</v>
      </c>
      <c r="P32" s="94">
        <v>0</v>
      </c>
    </row>
    <row r="33" spans="2:17" ht="14.5" x14ac:dyDescent="0.35">
      <c r="B33" s="123" t="s">
        <v>71</v>
      </c>
      <c r="C33" s="94">
        <v>0</v>
      </c>
      <c r="D33" s="94">
        <v>6.7200000000000003E-3</v>
      </c>
      <c r="E33"/>
      <c r="F33" s="94">
        <v>0</v>
      </c>
      <c r="G33" s="94">
        <v>0</v>
      </c>
      <c r="H33" s="94">
        <v>0</v>
      </c>
      <c r="I33" s="94">
        <v>0</v>
      </c>
      <c r="J33" s="94">
        <v>5.3699999999999998E-3</v>
      </c>
      <c r="K33" s="94"/>
      <c r="L33" s="94">
        <v>0</v>
      </c>
      <c r="M33" s="94">
        <v>0</v>
      </c>
      <c r="N33" s="94">
        <v>1.651E-2</v>
      </c>
      <c r="O33" s="94">
        <v>5.0699999999999999E-3</v>
      </c>
      <c r="P33" s="94">
        <v>2.162E-2</v>
      </c>
    </row>
    <row r="34" spans="2:17" ht="14.5" x14ac:dyDescent="0.35">
      <c r="B34" s="123" t="s">
        <v>57</v>
      </c>
      <c r="C34" s="94">
        <v>0</v>
      </c>
      <c r="D34" s="94">
        <v>0</v>
      </c>
      <c r="E34"/>
      <c r="F34" s="94">
        <v>0</v>
      </c>
      <c r="G34" s="94">
        <v>0</v>
      </c>
      <c r="H34" s="94">
        <v>3.1489999999999997E-2</v>
      </c>
      <c r="I34" s="94">
        <v>0</v>
      </c>
      <c r="J34" s="94">
        <v>3.1489999999999997E-2</v>
      </c>
      <c r="K34" s="94"/>
      <c r="L34" s="94">
        <v>0</v>
      </c>
      <c r="M34" s="94">
        <v>0</v>
      </c>
      <c r="N34" s="94">
        <v>0</v>
      </c>
      <c r="O34" s="94">
        <v>1.2630000000000001E-2</v>
      </c>
      <c r="P34" s="94">
        <v>1.2670000000000001E-2</v>
      </c>
    </row>
    <row r="35" spans="2:17" ht="14.5" x14ac:dyDescent="0.35">
      <c r="B35" s="125" t="s">
        <v>87</v>
      </c>
      <c r="C35" s="94">
        <v>0</v>
      </c>
      <c r="D35" s="94">
        <v>0</v>
      </c>
      <c r="E35"/>
      <c r="F35" s="94">
        <v>0</v>
      </c>
      <c r="G35" s="94">
        <v>0</v>
      </c>
      <c r="H35" s="94">
        <v>0</v>
      </c>
      <c r="I35" s="94">
        <v>0.12395</v>
      </c>
      <c r="J35" s="94">
        <v>0.12422999999999999</v>
      </c>
      <c r="K35" s="94"/>
      <c r="L35" s="94">
        <v>0</v>
      </c>
      <c r="M35" s="94">
        <v>0</v>
      </c>
      <c r="N35" s="94">
        <v>0</v>
      </c>
      <c r="O35" s="94">
        <v>0</v>
      </c>
      <c r="P35" s="94">
        <v>0</v>
      </c>
    </row>
    <row r="36" spans="2:17" ht="15" thickBot="1" x14ac:dyDescent="0.4">
      <c r="B36" s="122" t="s">
        <v>89</v>
      </c>
      <c r="C36" s="95">
        <v>0.10675</v>
      </c>
      <c r="D36" s="95">
        <v>0.19062000000000001</v>
      </c>
      <c r="E36"/>
      <c r="F36" s="95">
        <v>0.26684000000000002</v>
      </c>
      <c r="G36" s="95">
        <v>0.20633000000000001</v>
      </c>
      <c r="H36" s="95">
        <v>0.26589000000000002</v>
      </c>
      <c r="I36" s="95">
        <v>0.311</v>
      </c>
      <c r="J36" s="95">
        <v>1.0502100000000001</v>
      </c>
      <c r="K36" s="96"/>
      <c r="L36" s="95">
        <v>0.28293000000000001</v>
      </c>
      <c r="M36" s="95">
        <v>0.25916</v>
      </c>
      <c r="N36" s="95">
        <v>0.22317999999999999</v>
      </c>
      <c r="O36" s="95">
        <v>0.29220000000000002</v>
      </c>
      <c r="P36" s="95">
        <v>1.0578799999999999</v>
      </c>
    </row>
    <row r="37" spans="2:17" ht="15" thickTop="1" x14ac:dyDescent="0.35">
      <c r="B37" s="72"/>
      <c r="C37" s="94"/>
      <c r="D37" s="94"/>
      <c r="E37"/>
      <c r="F37" s="94"/>
      <c r="G37" s="94"/>
      <c r="H37" s="94"/>
      <c r="I37" s="94"/>
      <c r="J37" s="94"/>
      <c r="K37" s="94"/>
      <c r="L37" s="94"/>
      <c r="M37" s="94"/>
      <c r="N37" s="94"/>
      <c r="O37" s="94"/>
      <c r="P37" s="94"/>
    </row>
    <row r="38" spans="2:17" ht="14.5" x14ac:dyDescent="0.35">
      <c r="B38" s="99" t="s">
        <v>78</v>
      </c>
      <c r="C38" s="97"/>
      <c r="D38" s="97"/>
      <c r="E38"/>
      <c r="F38" s="97"/>
      <c r="G38" s="97"/>
      <c r="H38" s="97"/>
      <c r="I38" s="97"/>
      <c r="J38" s="97"/>
      <c r="K38" s="98"/>
      <c r="L38" s="97"/>
      <c r="M38" s="97"/>
      <c r="N38" s="97"/>
      <c r="O38" s="97"/>
      <c r="P38" s="97"/>
    </row>
    <row r="39" spans="2:17" x14ac:dyDescent="0.25">
      <c r="B39" s="99"/>
      <c r="C39" s="97"/>
      <c r="D39" s="97"/>
      <c r="E39" s="99"/>
      <c r="F39" s="97"/>
      <c r="G39" s="97"/>
      <c r="H39" s="97"/>
      <c r="I39" s="97"/>
      <c r="J39" s="97"/>
      <c r="K39" s="98"/>
      <c r="L39" s="97"/>
      <c r="M39" s="97"/>
      <c r="N39" s="97"/>
      <c r="O39" s="97"/>
      <c r="P39" s="97"/>
    </row>
    <row r="41" spans="2:17" s="100" customFormat="1" ht="30" customHeight="1" x14ac:dyDescent="0.3">
      <c r="B41" s="128" t="s">
        <v>90</v>
      </c>
      <c r="C41" s="128"/>
      <c r="D41" s="128"/>
      <c r="E41" s="128"/>
      <c r="F41" s="128"/>
      <c r="G41" s="128"/>
      <c r="H41" s="128"/>
      <c r="I41" s="128"/>
      <c r="J41" s="128"/>
      <c r="K41" s="128"/>
      <c r="L41" s="128"/>
      <c r="M41" s="128"/>
      <c r="N41" s="128"/>
      <c r="O41" s="128"/>
      <c r="P41" s="128"/>
      <c r="Q41" s="128"/>
    </row>
    <row r="42" spans="2:17" s="100" customFormat="1" x14ac:dyDescent="0.25">
      <c r="B42" s="33"/>
      <c r="C42" s="101"/>
      <c r="D42" s="101"/>
      <c r="E42" s="33"/>
      <c r="F42" s="101"/>
      <c r="G42" s="101"/>
      <c r="H42" s="101"/>
      <c r="I42" s="101"/>
      <c r="J42" s="101"/>
      <c r="K42" s="101"/>
      <c r="L42" s="101"/>
      <c r="M42" s="101"/>
      <c r="N42" s="101"/>
      <c r="O42" s="101"/>
      <c r="P42" s="101"/>
    </row>
    <row r="43" spans="2:17" s="100" customFormat="1" x14ac:dyDescent="0.25">
      <c r="B43" s="33"/>
      <c r="C43" s="101"/>
      <c r="D43" s="101"/>
      <c r="E43" s="33"/>
      <c r="F43" s="101"/>
      <c r="G43" s="101"/>
      <c r="H43" s="101"/>
      <c r="I43" s="101"/>
      <c r="J43" s="101"/>
      <c r="K43" s="101"/>
      <c r="L43" s="101"/>
      <c r="M43" s="101"/>
      <c r="N43" s="101"/>
      <c r="O43" s="101"/>
      <c r="P43" s="101"/>
    </row>
    <row r="44" spans="2:17" x14ac:dyDescent="0.25">
      <c r="C44" s="102"/>
      <c r="D44" s="102"/>
      <c r="F44" s="102"/>
      <c r="G44" s="102"/>
      <c r="H44" s="102"/>
      <c r="I44" s="102"/>
      <c r="J44" s="102"/>
    </row>
    <row r="45" spans="2:17" x14ac:dyDescent="0.25">
      <c r="C45" s="103"/>
      <c r="D45" s="103"/>
      <c r="F45" s="103"/>
      <c r="G45" s="103"/>
      <c r="H45" s="103"/>
      <c r="I45" s="103"/>
      <c r="J45" s="103"/>
      <c r="K45" s="84"/>
      <c r="L45" s="104"/>
      <c r="M45" s="104"/>
      <c r="N45" s="104"/>
      <c r="O45" s="104"/>
      <c r="P45" s="104"/>
    </row>
    <row r="46" spans="2:17" x14ac:dyDescent="0.25">
      <c r="C46" s="105"/>
      <c r="D46" s="106"/>
      <c r="F46" s="105"/>
      <c r="G46" s="106"/>
      <c r="H46" s="106"/>
      <c r="I46" s="106"/>
      <c r="J46" s="106"/>
    </row>
    <row r="47" spans="2:17" x14ac:dyDescent="0.25">
      <c r="C47" s="106"/>
      <c r="D47" s="106"/>
      <c r="F47" s="106"/>
      <c r="G47" s="106"/>
      <c r="H47" s="106"/>
      <c r="I47" s="106"/>
      <c r="J47" s="106"/>
      <c r="K47" s="107"/>
      <c r="L47" s="106"/>
      <c r="M47" s="106"/>
      <c r="N47" s="106"/>
      <c r="O47" s="106"/>
      <c r="P47" s="106"/>
    </row>
    <row r="48" spans="2:17" x14ac:dyDescent="0.25">
      <c r="C48" s="106"/>
      <c r="D48" s="106"/>
      <c r="F48" s="106"/>
      <c r="G48" s="106"/>
      <c r="H48" s="106"/>
      <c r="I48" s="106"/>
      <c r="J48" s="106"/>
      <c r="K48" s="107"/>
      <c r="L48" s="106"/>
      <c r="M48" s="106"/>
      <c r="N48" s="106"/>
      <c r="O48" s="106"/>
      <c r="P48" s="106"/>
    </row>
    <row r="49" spans="3:16" x14ac:dyDescent="0.25">
      <c r="C49" s="106"/>
      <c r="D49" s="106"/>
      <c r="F49" s="106"/>
      <c r="G49" s="106"/>
      <c r="H49" s="106"/>
      <c r="I49" s="106"/>
      <c r="J49" s="106"/>
      <c r="K49" s="107"/>
      <c r="L49" s="106"/>
      <c r="M49" s="106"/>
      <c r="N49" s="106"/>
      <c r="O49" s="106"/>
      <c r="P49" s="106"/>
    </row>
    <row r="50" spans="3:16" x14ac:dyDescent="0.25">
      <c r="C50" s="106"/>
      <c r="D50" s="106"/>
      <c r="F50" s="106"/>
      <c r="G50" s="106"/>
      <c r="H50" s="106"/>
      <c r="I50" s="106"/>
      <c r="J50" s="106"/>
      <c r="K50" s="107"/>
      <c r="L50" s="106"/>
      <c r="M50" s="106"/>
      <c r="N50" s="106"/>
      <c r="O50" s="106"/>
      <c r="P50" s="106"/>
    </row>
    <row r="51" spans="3:16" x14ac:dyDescent="0.25">
      <c r="C51" s="106"/>
      <c r="D51" s="106"/>
      <c r="F51" s="106"/>
      <c r="G51" s="106"/>
      <c r="H51" s="106"/>
      <c r="I51" s="106"/>
      <c r="J51" s="106"/>
      <c r="K51" s="107"/>
      <c r="L51" s="106"/>
      <c r="M51" s="106"/>
      <c r="N51" s="106"/>
      <c r="O51" s="106"/>
      <c r="P51" s="106"/>
    </row>
    <row r="52" spans="3:16" x14ac:dyDescent="0.25">
      <c r="C52" s="106"/>
      <c r="D52" s="106"/>
      <c r="F52" s="106"/>
      <c r="G52" s="106"/>
      <c r="H52" s="106"/>
      <c r="I52" s="106"/>
      <c r="J52" s="106"/>
      <c r="K52" s="107"/>
      <c r="L52" s="106"/>
      <c r="M52" s="106"/>
      <c r="N52" s="106"/>
      <c r="O52" s="106"/>
      <c r="P52" s="106"/>
    </row>
    <row r="53" spans="3:16" x14ac:dyDescent="0.25">
      <c r="C53" s="106"/>
      <c r="D53" s="106"/>
      <c r="F53" s="106"/>
      <c r="G53" s="106"/>
      <c r="H53" s="106"/>
      <c r="I53" s="106"/>
      <c r="J53" s="106"/>
      <c r="K53" s="107"/>
      <c r="L53" s="106"/>
      <c r="M53" s="106"/>
      <c r="N53" s="106"/>
      <c r="O53" s="106"/>
      <c r="P53" s="106"/>
    </row>
    <row r="54" spans="3:16" x14ac:dyDescent="0.25">
      <c r="C54" s="106"/>
      <c r="D54" s="106"/>
      <c r="F54" s="106"/>
      <c r="G54" s="106"/>
      <c r="H54" s="106"/>
      <c r="I54" s="106"/>
      <c r="J54" s="106"/>
      <c r="K54" s="107"/>
      <c r="L54" s="106"/>
      <c r="M54" s="106"/>
      <c r="N54" s="106"/>
      <c r="O54" s="106"/>
      <c r="P54" s="106"/>
    </row>
    <row r="55" spans="3:16" x14ac:dyDescent="0.25">
      <c r="C55" s="106"/>
      <c r="D55" s="106"/>
      <c r="F55" s="106"/>
      <c r="G55" s="106"/>
      <c r="H55" s="106"/>
      <c r="I55" s="106"/>
      <c r="J55" s="106"/>
      <c r="K55" s="107"/>
      <c r="L55" s="106"/>
      <c r="M55" s="106"/>
      <c r="N55" s="106"/>
      <c r="O55" s="106"/>
      <c r="P55" s="106"/>
    </row>
    <row r="56" spans="3:16" x14ac:dyDescent="0.25">
      <c r="C56" s="106"/>
      <c r="D56" s="106"/>
      <c r="F56" s="106"/>
      <c r="G56" s="106"/>
      <c r="H56" s="106"/>
      <c r="I56" s="106"/>
      <c r="J56" s="106"/>
      <c r="K56" s="107"/>
      <c r="L56" s="106"/>
      <c r="M56" s="106"/>
      <c r="N56" s="106"/>
      <c r="O56" s="106"/>
      <c r="P56" s="106"/>
    </row>
  </sheetData>
  <mergeCells count="7">
    <mergeCell ref="B41:Q41"/>
    <mergeCell ref="B2:P2"/>
    <mergeCell ref="B3:P3"/>
    <mergeCell ref="B4:P4"/>
    <mergeCell ref="F7:J7"/>
    <mergeCell ref="L7:P7"/>
    <mergeCell ref="C7:D7"/>
  </mergeCells>
  <pageMargins left="0.25" right="0.25" top="0.5" bottom="0.5" header="0.3" footer="0.3"/>
  <pageSetup paperSize="3" scale="96" orientation="landscape" verticalDpi="1200" r:id="rId1"/>
  <ignoredErrors>
    <ignoredError sqref="J19 P19:P22 J21:J2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Income Statement</vt:lpstr>
      <vt:lpstr>Segment Summary</vt:lpstr>
      <vt:lpstr>GAAP to Adjusted Rec</vt:lpstr>
      <vt:lpstr>'GAAP to Adjusted Rec'!Print_Area</vt:lpstr>
      <vt:lpstr>'Income Statement'!Print_Area</vt:lpstr>
      <vt:lpstr>'Segment Summary'!Print_Area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Henriques</dc:creator>
  <cp:lastModifiedBy>Bautista, Jo-en M.</cp:lastModifiedBy>
  <cp:lastPrinted>2019-09-30T18:21:50Z</cp:lastPrinted>
  <dcterms:created xsi:type="dcterms:W3CDTF">2019-07-29T16:14:55Z</dcterms:created>
  <dcterms:modified xsi:type="dcterms:W3CDTF">2019-09-30T22:29:41Z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