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2" windowWidth="18840" windowHeight="8760" firstSheet="1" activeTab="1"/>
  </bookViews>
  <sheets>
    <sheet name="Restated P&amp;L" sheetId="4" state="hidden" r:id="rId1"/>
    <sheet name="Summary" sheetId="7" r:id="rId2"/>
    <sheet name="Segment Reporting" sheetId="3" r:id="rId3"/>
    <sheet name="Restated Segments Before" sheetId="5" state="hidden" r:id="rId4"/>
    <sheet name="Change" sheetId="6" state="hidden" r:id="rId5"/>
  </sheets>
  <definedNames>
    <definedName name="NewTable1">#REF!</definedName>
    <definedName name="_xlnm.Print_Area" localSheetId="4">Change!$A$1:$S$92</definedName>
    <definedName name="_xlnm.Print_Area" localSheetId="0">'Restated P&amp;L'!$C$14:$U$86,'Restated P&amp;L'!$W$2:$AO$86,'Restated P&amp;L'!$AQ$14:$BI$86</definedName>
    <definedName name="_xlnm.Print_Area" localSheetId="3">'Restated Segments Before'!$A$1:$S$92</definedName>
    <definedName name="_xlnm.Print_Area" localSheetId="2">'Segment Reporting'!$A$1:$L$56</definedName>
    <definedName name="scale">#REF!</definedName>
  </definedNames>
  <calcPr calcId="162913"/>
</workbook>
</file>

<file path=xl/calcChain.xml><?xml version="1.0" encoding="utf-8"?>
<calcChain xmlns="http://schemas.openxmlformats.org/spreadsheetml/2006/main">
  <c r="L52" i="3" l="1"/>
  <c r="L50" i="3"/>
  <c r="L49" i="3"/>
  <c r="L48" i="3"/>
  <c r="L47" i="3"/>
  <c r="L46" i="3"/>
  <c r="L45" i="3"/>
  <c r="L42" i="3"/>
  <c r="L40" i="3"/>
  <c r="L38" i="3"/>
  <c r="L37" i="3"/>
  <c r="L36" i="3"/>
  <c r="L34" i="3"/>
  <c r="L33" i="3"/>
  <c r="L32" i="3"/>
  <c r="L30" i="3"/>
  <c r="L29" i="3"/>
  <c r="L28" i="3"/>
  <c r="F52" i="3"/>
  <c r="F50" i="3"/>
  <c r="F49" i="3"/>
  <c r="F48" i="3"/>
  <c r="F47" i="3"/>
  <c r="F46" i="3"/>
  <c r="F45" i="3"/>
  <c r="F42" i="3"/>
  <c r="F40" i="3"/>
  <c r="F38" i="3"/>
  <c r="F37" i="3"/>
  <c r="F36" i="3"/>
  <c r="F34" i="3"/>
  <c r="F33" i="3"/>
  <c r="F32" i="3"/>
  <c r="F30" i="3"/>
  <c r="F29" i="3"/>
  <c r="F28" i="3"/>
  <c r="L24" i="3"/>
  <c r="L22" i="3"/>
  <c r="L20" i="3"/>
  <c r="L19" i="3"/>
  <c r="L18" i="3"/>
  <c r="L16" i="3"/>
  <c r="L15" i="3"/>
  <c r="L14" i="3"/>
  <c r="L12" i="3"/>
  <c r="L11" i="3"/>
  <c r="L10" i="3"/>
  <c r="F24" i="3"/>
  <c r="F22" i="3"/>
  <c r="F20" i="3"/>
  <c r="F19" i="3"/>
  <c r="F18" i="3"/>
  <c r="F16" i="3"/>
  <c r="F15" i="3"/>
  <c r="F14" i="3"/>
  <c r="F12" i="3"/>
  <c r="F11" i="3"/>
  <c r="F10" i="3"/>
  <c r="S87" i="6" l="1"/>
  <c r="R87" i="6"/>
  <c r="Q87" i="6"/>
  <c r="P87" i="6"/>
  <c r="O87" i="6"/>
  <c r="S72" i="6"/>
  <c r="R72" i="6"/>
  <c r="Q72" i="6"/>
  <c r="P72" i="6"/>
  <c r="O72" i="6"/>
  <c r="S68" i="6"/>
  <c r="R68" i="6"/>
  <c r="Q68" i="6"/>
  <c r="P68" i="6"/>
  <c r="O68" i="6"/>
  <c r="S55" i="6"/>
  <c r="R55" i="6"/>
  <c r="Q55" i="6"/>
  <c r="P55" i="6"/>
  <c r="O55" i="6"/>
  <c r="S44" i="6"/>
  <c r="R44" i="6"/>
  <c r="Q44" i="6"/>
  <c r="P44" i="6"/>
  <c r="O44" i="6"/>
  <c r="S40" i="6"/>
  <c r="R40" i="6"/>
  <c r="Q40" i="6"/>
  <c r="P40" i="6"/>
  <c r="O40" i="6"/>
  <c r="N87" i="6"/>
  <c r="M87" i="6"/>
  <c r="L87" i="6"/>
  <c r="K87" i="6"/>
  <c r="J87" i="6"/>
  <c r="I87" i="6"/>
  <c r="H87" i="6"/>
  <c r="G87" i="6"/>
  <c r="E87" i="6"/>
  <c r="N72" i="6"/>
  <c r="M72" i="6"/>
  <c r="L72" i="6"/>
  <c r="K72" i="6"/>
  <c r="J72" i="6"/>
  <c r="I72" i="6"/>
  <c r="H72" i="6"/>
  <c r="G72" i="6"/>
  <c r="E72" i="6"/>
  <c r="N68" i="6"/>
  <c r="M68" i="6"/>
  <c r="L68" i="6"/>
  <c r="K68" i="6"/>
  <c r="J68" i="6"/>
  <c r="I68" i="6"/>
  <c r="H68" i="6"/>
  <c r="G68" i="6"/>
  <c r="E68" i="6"/>
  <c r="N55" i="6"/>
  <c r="M55" i="6"/>
  <c r="L55" i="6"/>
  <c r="K55" i="6"/>
  <c r="J55" i="6"/>
  <c r="I55" i="6"/>
  <c r="H55" i="6"/>
  <c r="G55" i="6"/>
  <c r="E55" i="6"/>
  <c r="N52" i="6"/>
  <c r="H52" i="6"/>
  <c r="N44" i="6"/>
  <c r="M44" i="6"/>
  <c r="L44" i="6"/>
  <c r="K44" i="6"/>
  <c r="J44" i="6"/>
  <c r="I44" i="6"/>
  <c r="H44" i="6"/>
  <c r="G44" i="6"/>
  <c r="E44" i="6"/>
  <c r="N40" i="6"/>
  <c r="M40" i="6"/>
  <c r="L40" i="6"/>
  <c r="K40" i="6"/>
  <c r="J40" i="6"/>
  <c r="I40" i="6"/>
  <c r="H40" i="6"/>
  <c r="G40" i="6"/>
  <c r="E40" i="6"/>
  <c r="O56" i="6" l="1"/>
  <c r="J34" i="6"/>
  <c r="K82" i="6"/>
  <c r="J86" i="6"/>
  <c r="J82" i="6"/>
  <c r="O29" i="6"/>
  <c r="P83" i="6"/>
  <c r="P62" i="6"/>
  <c r="K86" i="6"/>
  <c r="J62" i="6"/>
  <c r="P82" i="6"/>
  <c r="O28" i="6"/>
  <c r="K83" i="6"/>
  <c r="O86" i="6"/>
  <c r="P86" i="6"/>
  <c r="I86" i="6"/>
  <c r="J57" i="6"/>
  <c r="E86" i="6"/>
  <c r="I56" i="6"/>
  <c r="E83" i="6"/>
  <c r="J56" i="6"/>
  <c r="O82" i="6"/>
  <c r="H76" i="6" l="1"/>
  <c r="H69" i="6"/>
  <c r="H47" i="6"/>
  <c r="H38" i="6"/>
  <c r="H70" i="6"/>
  <c r="H41" i="6"/>
  <c r="H65" i="6"/>
  <c r="H75" i="6"/>
  <c r="H28" i="6"/>
  <c r="H57" i="6"/>
  <c r="H82" i="6"/>
  <c r="H34" i="6"/>
  <c r="H29" i="6"/>
  <c r="H33" i="6"/>
  <c r="H62" i="6"/>
  <c r="H60" i="6"/>
  <c r="H85" i="6"/>
  <c r="H83" i="6"/>
  <c r="H86" i="6"/>
  <c r="K28" i="6"/>
  <c r="O61" i="6"/>
  <c r="O83" i="6"/>
  <c r="I28" i="6"/>
  <c r="K61" i="6"/>
  <c r="K47" i="6"/>
  <c r="O84" i="6"/>
  <c r="P42" i="6"/>
  <c r="G34" i="6"/>
  <c r="O57" i="6"/>
  <c r="E38" i="6"/>
  <c r="K34" i="6"/>
  <c r="J61" i="6"/>
  <c r="K85" i="6"/>
  <c r="P34" i="6"/>
  <c r="O48" i="6"/>
  <c r="K41" i="6"/>
  <c r="O37" i="6"/>
  <c r="I61" i="6"/>
  <c r="P84" i="6"/>
  <c r="G82" i="6"/>
  <c r="P37" i="6"/>
  <c r="I41" i="6"/>
  <c r="K29" i="6"/>
  <c r="K84" i="6"/>
  <c r="K60" i="6"/>
  <c r="J37" i="6"/>
  <c r="P32" i="6"/>
  <c r="E42" i="6"/>
  <c r="E28" i="6"/>
  <c r="I84" i="6"/>
  <c r="I32" i="6"/>
  <c r="J48" i="6"/>
  <c r="P41" i="6"/>
  <c r="P48" i="6"/>
  <c r="J60" i="6"/>
  <c r="O60" i="6"/>
  <c r="O62" i="6"/>
  <c r="E34" i="6"/>
  <c r="J33" i="6"/>
  <c r="G57" i="6"/>
  <c r="I37" i="6"/>
  <c r="I83" i="6"/>
  <c r="E29" i="6"/>
  <c r="E32" i="6"/>
  <c r="J83" i="6"/>
  <c r="E41" i="6"/>
  <c r="K37" i="6"/>
  <c r="I48" i="6"/>
  <c r="J29" i="6"/>
  <c r="I85" i="6"/>
  <c r="G86" i="6"/>
  <c r="P38" i="6"/>
  <c r="P47" i="6"/>
  <c r="E84" i="6"/>
  <c r="O41" i="6"/>
  <c r="G28" i="6"/>
  <c r="E61" i="6"/>
  <c r="G85" i="6"/>
  <c r="O34" i="6"/>
  <c r="E57" i="6"/>
  <c r="G41" i="6"/>
  <c r="K38" i="6"/>
  <c r="J84" i="6"/>
  <c r="O42" i="6"/>
  <c r="O32" i="6"/>
  <c r="E62" i="6"/>
  <c r="P61" i="6"/>
  <c r="I47" i="6"/>
  <c r="K42" i="6"/>
  <c r="K48" i="6"/>
  <c r="G83" i="6"/>
  <c r="I34" i="6"/>
  <c r="I82" i="6"/>
  <c r="E47" i="6"/>
  <c r="J41" i="6"/>
  <c r="E37" i="6"/>
  <c r="P29" i="6"/>
  <c r="O47" i="6"/>
  <c r="I29" i="6"/>
  <c r="J42" i="6"/>
  <c r="I62" i="6"/>
  <c r="G47" i="6"/>
  <c r="O33" i="6"/>
  <c r="G38" i="6"/>
  <c r="E85" i="6"/>
  <c r="I33" i="6"/>
  <c r="P60" i="6"/>
  <c r="E33" i="6"/>
  <c r="P57" i="6"/>
  <c r="E82" i="6"/>
  <c r="P85" i="6"/>
  <c r="E48" i="6"/>
  <c r="P28" i="6"/>
  <c r="K56" i="6"/>
  <c r="J47" i="6"/>
  <c r="P56" i="6"/>
  <c r="G29" i="6"/>
  <c r="G33" i="6"/>
  <c r="J28" i="6"/>
  <c r="I38" i="6"/>
  <c r="K57" i="6"/>
  <c r="E56" i="6"/>
  <c r="G60" i="6"/>
  <c r="J38" i="6"/>
  <c r="E60" i="6"/>
  <c r="O38" i="6"/>
  <c r="P33" i="6"/>
  <c r="J32" i="6"/>
  <c r="K32" i="6"/>
  <c r="I42" i="6"/>
  <c r="K62" i="6"/>
  <c r="I60" i="6"/>
  <c r="O85" i="6"/>
  <c r="I57" i="6"/>
  <c r="J85" i="6"/>
  <c r="K33" i="6"/>
  <c r="G62" i="6"/>
  <c r="K75" i="6"/>
  <c r="O76" i="6"/>
  <c r="I75" i="6"/>
  <c r="K76" i="6"/>
  <c r="P76" i="6"/>
  <c r="E76" i="6"/>
  <c r="P75" i="6"/>
  <c r="J75" i="6"/>
  <c r="I76" i="6"/>
  <c r="G76" i="6"/>
  <c r="G75" i="6"/>
  <c r="J76" i="6"/>
  <c r="E75" i="6"/>
  <c r="O75" i="6"/>
  <c r="K66" i="6"/>
  <c r="P70" i="6"/>
  <c r="E69" i="6"/>
  <c r="I65" i="6"/>
  <c r="P65" i="6"/>
  <c r="K65" i="6"/>
  <c r="P69" i="6"/>
  <c r="K69" i="6"/>
  <c r="O69" i="6"/>
  <c r="I70" i="6"/>
  <c r="I66" i="6"/>
  <c r="G69" i="6"/>
  <c r="J69" i="6"/>
  <c r="O70" i="6"/>
  <c r="G65" i="6"/>
  <c r="E65" i="6"/>
  <c r="E70" i="6"/>
  <c r="O66" i="6"/>
  <c r="E66" i="6"/>
  <c r="G70" i="6"/>
  <c r="P66" i="6"/>
  <c r="J65" i="6"/>
  <c r="O65" i="6"/>
  <c r="I69" i="6"/>
  <c r="K70" i="6"/>
  <c r="J66" i="6"/>
  <c r="J70" i="6"/>
  <c r="G30" i="6"/>
  <c r="G71" i="6"/>
  <c r="G77" i="6"/>
  <c r="K67" i="6"/>
  <c r="J30" i="6"/>
  <c r="J77" i="6"/>
  <c r="K43" i="6"/>
  <c r="I63" i="6"/>
  <c r="K63" i="6"/>
  <c r="I67" i="6"/>
  <c r="K35" i="6"/>
  <c r="K39" i="6"/>
  <c r="K58" i="6"/>
  <c r="J49" i="6"/>
  <c r="J71" i="6"/>
  <c r="I35" i="6"/>
  <c r="I58" i="6"/>
  <c r="K30" i="6"/>
  <c r="K77" i="6"/>
  <c r="J43" i="6"/>
  <c r="J63" i="6"/>
  <c r="I30" i="6"/>
  <c r="I77" i="6"/>
  <c r="K49" i="6"/>
  <c r="K71" i="6"/>
  <c r="J35" i="6"/>
  <c r="J58" i="6"/>
  <c r="I49" i="6"/>
  <c r="O63" i="6"/>
  <c r="O77" i="6"/>
  <c r="O49" i="6"/>
  <c r="P43" i="6"/>
  <c r="P35" i="6"/>
  <c r="P58" i="6"/>
  <c r="P30" i="6"/>
  <c r="P77" i="6"/>
  <c r="P63" i="6"/>
  <c r="P39" i="6"/>
  <c r="P49" i="6"/>
  <c r="P71" i="6"/>
  <c r="O58" i="6" l="1"/>
  <c r="O35" i="6"/>
  <c r="O30" i="6"/>
  <c r="H48" i="6"/>
  <c r="H37" i="6"/>
  <c r="H42" i="6"/>
  <c r="H66" i="6"/>
  <c r="H77" i="6"/>
  <c r="H71" i="6"/>
  <c r="H56" i="6"/>
  <c r="H61" i="6"/>
  <c r="H84" i="6"/>
  <c r="H32" i="6"/>
  <c r="E63" i="6"/>
  <c r="E77" i="6"/>
  <c r="E35" i="6"/>
  <c r="E49" i="6"/>
  <c r="E43" i="6"/>
  <c r="E58" i="6"/>
  <c r="E67" i="6"/>
  <c r="E30" i="6"/>
  <c r="H30" i="6"/>
  <c r="O71" i="6"/>
  <c r="O67" i="6"/>
  <c r="O43" i="6"/>
  <c r="I43" i="6"/>
  <c r="I71" i="6"/>
  <c r="P67" i="6"/>
  <c r="J67" i="6"/>
  <c r="O39" i="6"/>
  <c r="J39" i="6"/>
  <c r="I39" i="6"/>
  <c r="E39" i="6"/>
  <c r="G37" i="6"/>
  <c r="G48" i="6"/>
  <c r="G84" i="6"/>
  <c r="G61" i="6"/>
  <c r="G42" i="6"/>
  <c r="G32" i="6"/>
  <c r="G56" i="6"/>
  <c r="G66" i="6"/>
  <c r="E71" i="6"/>
  <c r="H63" i="6"/>
  <c r="H58" i="6"/>
  <c r="H35" i="6"/>
  <c r="P45" i="6" l="1"/>
  <c r="P73" i="6"/>
  <c r="K73" i="6"/>
  <c r="J45" i="6"/>
  <c r="J73" i="6"/>
  <c r="H49" i="6"/>
  <c r="H43" i="6"/>
  <c r="H39" i="6"/>
  <c r="H67" i="6"/>
  <c r="E45" i="6"/>
  <c r="E73" i="6"/>
  <c r="G58" i="6"/>
  <c r="G63" i="6"/>
  <c r="I45" i="6"/>
  <c r="K45" i="6"/>
  <c r="G43" i="6"/>
  <c r="G39" i="6"/>
  <c r="G49" i="6"/>
  <c r="G35" i="6"/>
  <c r="O45" i="6"/>
  <c r="G67" i="6"/>
  <c r="O73" i="6"/>
  <c r="I79" i="6"/>
  <c r="I73" i="6"/>
  <c r="K79" i="6"/>
  <c r="P79" i="6"/>
  <c r="O51" i="6"/>
  <c r="I51" i="6"/>
  <c r="F42" i="4"/>
  <c r="BE18" i="4"/>
  <c r="AY18" i="4"/>
  <c r="AS18" i="4"/>
  <c r="BF2" i="4"/>
  <c r="AZ2" i="4"/>
  <c r="AT2" i="4"/>
  <c r="H45" i="6" l="1"/>
  <c r="H73" i="6"/>
  <c r="E79" i="6"/>
  <c r="E51" i="6"/>
  <c r="G88" i="6"/>
  <c r="I88" i="6"/>
  <c r="G45" i="6"/>
  <c r="J52" i="6"/>
  <c r="J51" i="6"/>
  <c r="K52" i="6"/>
  <c r="K51" i="6"/>
  <c r="P52" i="6"/>
  <c r="P51" i="6"/>
  <c r="J88" i="6"/>
  <c r="J79" i="6"/>
  <c r="O88" i="6"/>
  <c r="O79" i="6"/>
  <c r="G73" i="6"/>
  <c r="I52" i="6"/>
  <c r="O52" i="6"/>
  <c r="E52" i="6"/>
  <c r="P88" i="6"/>
  <c r="H51" i="6"/>
  <c r="K88" i="6"/>
  <c r="BA2" i="4"/>
  <c r="BG2" i="4"/>
  <c r="AU2" i="4"/>
  <c r="H79" i="6" l="1"/>
  <c r="E88" i="6"/>
  <c r="H88" i="6"/>
  <c r="G79" i="6"/>
  <c r="L28" i="6"/>
  <c r="L34" i="6"/>
  <c r="G52" i="6"/>
  <c r="G51" i="6"/>
  <c r="BH2" i="4"/>
  <c r="AV2" i="4"/>
  <c r="BB2" i="4"/>
  <c r="AW2" i="4" l="1"/>
  <c r="BI2" i="4"/>
  <c r="BC2" i="4"/>
  <c r="S65" i="6" l="1"/>
  <c r="M37" i="6"/>
  <c r="N37" i="6" l="1"/>
  <c r="Q75" i="6"/>
  <c r="L37" i="6"/>
  <c r="R83" i="6" l="1"/>
  <c r="Q82" i="6"/>
  <c r="R82" i="6"/>
  <c r="Q83" i="6"/>
  <c r="S82" i="6"/>
  <c r="S83" i="6"/>
  <c r="R49" i="6" l="1"/>
  <c r="R47" i="6"/>
  <c r="R61" i="6"/>
  <c r="R48" i="6"/>
  <c r="S67" i="6" l="1"/>
  <c r="Q77" i="6"/>
  <c r="M39" i="6"/>
  <c r="L30" i="6"/>
  <c r="L39" i="6"/>
  <c r="O36" i="4"/>
  <c r="BH88" i="4"/>
  <c r="R40" i="4"/>
  <c r="S61" i="6"/>
  <c r="R24" i="4"/>
  <c r="AY88" i="4"/>
  <c r="N45" i="4"/>
  <c r="L43" i="6"/>
  <c r="L41" i="6"/>
  <c r="T45" i="4"/>
  <c r="E37" i="4"/>
  <c r="S39" i="6"/>
  <c r="S37" i="6"/>
  <c r="U41" i="4"/>
  <c r="F51" i="4"/>
  <c r="G42" i="4"/>
  <c r="Q70" i="6"/>
  <c r="T41" i="4"/>
  <c r="O55" i="4"/>
  <c r="BC67" i="4"/>
  <c r="Q66" i="6"/>
  <c r="S22" i="4"/>
  <c r="N26" i="4"/>
  <c r="L60" i="4"/>
  <c r="M27" i="4"/>
  <c r="G22" i="4"/>
  <c r="L45" i="4"/>
  <c r="L83" i="6"/>
  <c r="T51" i="4"/>
  <c r="M38" i="4"/>
  <c r="N60" i="6"/>
  <c r="M60" i="6"/>
  <c r="M63" i="6"/>
  <c r="I36" i="4"/>
  <c r="BF88" i="4"/>
  <c r="L76" i="6"/>
  <c r="K26" i="4"/>
  <c r="BA47" i="4"/>
  <c r="M47" i="4" s="1"/>
  <c r="M32" i="4"/>
  <c r="M36" i="4"/>
  <c r="I62" i="4"/>
  <c r="L44" i="4"/>
  <c r="H25" i="4"/>
  <c r="N62" i="6"/>
  <c r="M62" i="6"/>
  <c r="T34" i="4"/>
  <c r="Q41" i="4"/>
  <c r="M22" i="4"/>
  <c r="L85" i="6"/>
  <c r="E38" i="4"/>
  <c r="H35" i="4"/>
  <c r="BB106" i="4"/>
  <c r="BB39" i="4" s="1"/>
  <c r="N39" i="4" s="1"/>
  <c r="L36" i="4"/>
  <c r="Q48" i="6"/>
  <c r="O42" i="4"/>
  <c r="S66" i="6"/>
  <c r="L70" i="6"/>
  <c r="F43" i="4"/>
  <c r="E36" i="4"/>
  <c r="R85" i="6"/>
  <c r="I51" i="4"/>
  <c r="I44" i="4"/>
  <c r="T35" i="4"/>
  <c r="M44" i="4"/>
  <c r="AW93" i="4"/>
  <c r="N40" i="4"/>
  <c r="U23" i="4"/>
  <c r="O40" i="4"/>
  <c r="L33" i="6"/>
  <c r="S41" i="4"/>
  <c r="L42" i="6"/>
  <c r="AZ106" i="4"/>
  <c r="AZ39" i="4" s="1"/>
  <c r="L39" i="4" s="1"/>
  <c r="Q40" i="4"/>
  <c r="R34" i="4"/>
  <c r="G44" i="4"/>
  <c r="BA88" i="4"/>
  <c r="S35" i="4"/>
  <c r="G33" i="4"/>
  <c r="S25" i="4"/>
  <c r="G41" i="4"/>
  <c r="M42" i="6"/>
  <c r="N42" i="6"/>
  <c r="N37" i="4"/>
  <c r="E42" i="4"/>
  <c r="L35" i="4"/>
  <c r="H40" i="4"/>
  <c r="F62" i="4"/>
  <c r="G57" i="4"/>
  <c r="Q37" i="4"/>
  <c r="I37" i="4"/>
  <c r="N25" i="4"/>
  <c r="U35" i="4"/>
  <c r="F57" i="4"/>
  <c r="S57" i="6"/>
  <c r="I21" i="4"/>
  <c r="K25" i="4"/>
  <c r="H29" i="4"/>
  <c r="AV96" i="4"/>
  <c r="F60" i="4"/>
  <c r="G27" i="4"/>
  <c r="Q25" i="4"/>
  <c r="R25" i="4"/>
  <c r="N36" i="4"/>
  <c r="T32" i="4"/>
  <c r="BH47" i="4"/>
  <c r="Q33" i="6"/>
  <c r="AV106" i="4"/>
  <c r="AV39" i="4" s="1"/>
  <c r="H39" i="4" s="1"/>
  <c r="M43" i="4"/>
  <c r="S47" i="6"/>
  <c r="S49" i="6"/>
  <c r="AV67" i="4"/>
  <c r="H67" i="4" s="1"/>
  <c r="H73" i="4" s="1"/>
  <c r="H55" i="4"/>
  <c r="BG106" i="4"/>
  <c r="BG39" i="4" s="1"/>
  <c r="S39" i="4" s="1"/>
  <c r="L75" i="6"/>
  <c r="L77" i="6"/>
  <c r="R42" i="6"/>
  <c r="R27" i="4"/>
  <c r="R43" i="6"/>
  <c r="R41" i="6"/>
  <c r="U26" i="4"/>
  <c r="G45" i="4"/>
  <c r="Q60" i="6"/>
  <c r="Q63" i="6"/>
  <c r="Q67" i="6"/>
  <c r="Q65" i="6"/>
  <c r="N22" i="4"/>
  <c r="Q45" i="4"/>
  <c r="F44" i="4"/>
  <c r="M35" i="4"/>
  <c r="T42" i="4"/>
  <c r="O25" i="4"/>
  <c r="E35" i="4"/>
  <c r="H34" i="4"/>
  <c r="I57" i="4"/>
  <c r="F45" i="4"/>
  <c r="BH106" i="4"/>
  <c r="BH39" i="4" s="1"/>
  <c r="T39" i="4" s="1"/>
  <c r="L47" i="6"/>
  <c r="L49" i="6"/>
  <c r="AT96" i="4"/>
  <c r="F29" i="4"/>
  <c r="O41" i="4"/>
  <c r="R33" i="4"/>
  <c r="L40" i="4"/>
  <c r="Q42" i="6"/>
  <c r="AT106" i="4"/>
  <c r="AT39" i="4" s="1"/>
  <c r="F39" i="4" s="1"/>
  <c r="F34" i="4"/>
  <c r="Q22" i="4"/>
  <c r="R43" i="4"/>
  <c r="R29" i="6"/>
  <c r="N27" i="4"/>
  <c r="T40" i="4"/>
  <c r="M77" i="6"/>
  <c r="M75" i="6"/>
  <c r="N75" i="6"/>
  <c r="F40" i="4"/>
  <c r="R35" i="4"/>
  <c r="L22" i="4"/>
  <c r="L41" i="4"/>
  <c r="S37" i="4"/>
  <c r="N32" i="6"/>
  <c r="M32" i="6"/>
  <c r="L24" i="4"/>
  <c r="K38" i="4"/>
  <c r="I42" i="4"/>
  <c r="M51" i="4"/>
  <c r="S63" i="6"/>
  <c r="S60" i="6"/>
  <c r="T55" i="4"/>
  <c r="BH67" i="4"/>
  <c r="L23" i="4"/>
  <c r="M33" i="4"/>
  <c r="H43" i="4"/>
  <c r="R57" i="6"/>
  <c r="S76" i="6"/>
  <c r="R84" i="6"/>
  <c r="S34" i="6"/>
  <c r="Q32" i="6"/>
  <c r="Q35" i="6"/>
  <c r="T21" i="4"/>
  <c r="BH29" i="4"/>
  <c r="M58" i="6"/>
  <c r="N56" i="6"/>
  <c r="M56" i="6"/>
  <c r="N44" i="4"/>
  <c r="Q85" i="6"/>
  <c r="L63" i="6"/>
  <c r="L60" i="6"/>
  <c r="L34" i="4"/>
  <c r="M66" i="6"/>
  <c r="N66" i="6"/>
  <c r="E41" i="4"/>
  <c r="S23" i="4"/>
  <c r="L57" i="6"/>
  <c r="G62" i="4"/>
  <c r="K35" i="4"/>
  <c r="O38" i="4"/>
  <c r="BI106" i="4"/>
  <c r="BI39" i="4" s="1"/>
  <c r="U39" i="4" s="1"/>
  <c r="Q34" i="6"/>
  <c r="E34" i="4"/>
  <c r="G60" i="4"/>
  <c r="F22" i="4"/>
  <c r="Q38" i="6"/>
  <c r="Q42" i="4"/>
  <c r="E25" i="4"/>
  <c r="L35" i="6"/>
  <c r="L32" i="6"/>
  <c r="M71" i="6"/>
  <c r="N69" i="6"/>
  <c r="M69" i="6"/>
  <c r="Q51" i="4"/>
  <c r="AZ88" i="4"/>
  <c r="R33" i="6"/>
  <c r="AU67" i="4"/>
  <c r="G55" i="4"/>
  <c r="I24" i="4"/>
  <c r="O33" i="4"/>
  <c r="H51" i="4"/>
  <c r="R76" i="6"/>
  <c r="H32" i="4"/>
  <c r="AV47" i="4"/>
  <c r="H47" i="4" s="1"/>
  <c r="H37" i="4"/>
  <c r="R45" i="4"/>
  <c r="M60" i="4"/>
  <c r="M41" i="4"/>
  <c r="S43" i="4"/>
  <c r="T60" i="4"/>
  <c r="N21" i="4"/>
  <c r="BB29" i="4"/>
  <c r="G23" i="4"/>
  <c r="E60" i="4"/>
  <c r="G24" i="4"/>
  <c r="T22" i="4"/>
  <c r="Q61" i="6"/>
  <c r="N85" i="6"/>
  <c r="M85" i="6"/>
  <c r="H24" i="4"/>
  <c r="Q60" i="4"/>
  <c r="S42" i="4"/>
  <c r="BE67" i="4"/>
  <c r="Q55" i="4"/>
  <c r="N38" i="4"/>
  <c r="M34" i="4"/>
  <c r="N84" i="6"/>
  <c r="M84" i="6"/>
  <c r="K43" i="4"/>
  <c r="O21" i="4"/>
  <c r="BC29" i="4"/>
  <c r="BC96" i="4" s="1"/>
  <c r="R34" i="6"/>
  <c r="Q27" i="4"/>
  <c r="AY106" i="4"/>
  <c r="AY39" i="4" s="1"/>
  <c r="K39" i="4" s="1"/>
  <c r="BF106" i="4"/>
  <c r="BF39" i="4" s="1"/>
  <c r="R39" i="4" s="1"/>
  <c r="U51" i="4"/>
  <c r="BI93" i="4"/>
  <c r="S26" i="4"/>
  <c r="AW66" i="4"/>
  <c r="I53" i="4"/>
  <c r="AW100" i="4"/>
  <c r="AW99" i="4"/>
  <c r="AT47" i="4"/>
  <c r="F47" i="4" s="1"/>
  <c r="F32" i="4"/>
  <c r="O26" i="4"/>
  <c r="G26" i="4"/>
  <c r="M76" i="6"/>
  <c r="N76" i="6"/>
  <c r="E23" i="4"/>
  <c r="L38" i="4"/>
  <c r="H57" i="4"/>
  <c r="BG88" i="4"/>
  <c r="AT67" i="4"/>
  <c r="F55" i="4"/>
  <c r="M24" i="4"/>
  <c r="Q76" i="6"/>
  <c r="F53" i="4"/>
  <c r="AT100" i="4"/>
  <c r="AT66" i="4"/>
  <c r="AT99" i="4"/>
  <c r="E26" i="4"/>
  <c r="O23" i="4"/>
  <c r="M26" i="4"/>
  <c r="I60" i="4"/>
  <c r="R30" i="6"/>
  <c r="R28" i="6"/>
  <c r="L27" i="4"/>
  <c r="K33" i="4"/>
  <c r="M29" i="6"/>
  <c r="N29" i="6"/>
  <c r="S33" i="6"/>
  <c r="K27" i="4"/>
  <c r="U37" i="4"/>
  <c r="M82" i="6"/>
  <c r="N82" i="6"/>
  <c r="Q58" i="6"/>
  <c r="Q56" i="6"/>
  <c r="U44" i="4"/>
  <c r="H22" i="4"/>
  <c r="S75" i="6"/>
  <c r="S77" i="6"/>
  <c r="M57" i="6"/>
  <c r="N57" i="6"/>
  <c r="K32" i="4"/>
  <c r="AY47" i="4"/>
  <c r="K47" i="4" s="1"/>
  <c r="G38" i="4"/>
  <c r="L33" i="4"/>
  <c r="AU98" i="4"/>
  <c r="G49" i="4"/>
  <c r="G53" i="4"/>
  <c r="AU99" i="4"/>
  <c r="AU100" i="4"/>
  <c r="AU66" i="4"/>
  <c r="U36" i="4"/>
  <c r="R60" i="6"/>
  <c r="R63" i="6"/>
  <c r="Q26" i="4"/>
  <c r="L61" i="6"/>
  <c r="Q33" i="4"/>
  <c r="BI88" i="4"/>
  <c r="M55" i="4"/>
  <c r="BA67" i="4"/>
  <c r="S44" i="4"/>
  <c r="H60" i="4"/>
  <c r="N86" i="6"/>
  <c r="M86" i="6"/>
  <c r="H38" i="4"/>
  <c r="AS88" i="4"/>
  <c r="S21" i="4"/>
  <c r="BG29" i="4"/>
  <c r="S29" i="4" s="1"/>
  <c r="BC93" i="4"/>
  <c r="I32" i="4"/>
  <c r="AW47" i="4"/>
  <c r="F35" i="4"/>
  <c r="L55" i="4"/>
  <c r="AZ67" i="4"/>
  <c r="H44" i="4"/>
  <c r="R70" i="6"/>
  <c r="I27" i="4"/>
  <c r="U38" i="4"/>
  <c r="M25" i="4"/>
  <c r="G25" i="4"/>
  <c r="G21" i="4"/>
  <c r="N33" i="4"/>
  <c r="M48" i="6"/>
  <c r="N48" i="6"/>
  <c r="Q36" i="4"/>
  <c r="L66" i="6"/>
  <c r="S45" i="4"/>
  <c r="Q37" i="6"/>
  <c r="Q39" i="6"/>
  <c r="U24" i="4"/>
  <c r="R38" i="4"/>
  <c r="AS29" i="4"/>
  <c r="E21" i="4"/>
  <c r="AT88" i="4"/>
  <c r="F24" i="4"/>
  <c r="AV88" i="4"/>
  <c r="K24" i="4"/>
  <c r="I41" i="4"/>
  <c r="T44" i="4"/>
  <c r="M33" i="6"/>
  <c r="N33" i="6"/>
  <c r="G36" i="4"/>
  <c r="O60" i="4"/>
  <c r="R67" i="6"/>
  <c r="R65" i="6"/>
  <c r="L25" i="4"/>
  <c r="H42" i="4"/>
  <c r="O37" i="4"/>
  <c r="S29" i="6"/>
  <c r="Q38" i="4"/>
  <c r="L37" i="4"/>
  <c r="R38" i="6"/>
  <c r="I23" i="4"/>
  <c r="M61" i="6"/>
  <c r="N61" i="6"/>
  <c r="N43" i="4"/>
  <c r="O44" i="4"/>
  <c r="N65" i="6"/>
  <c r="M67" i="6"/>
  <c r="M65" i="6"/>
  <c r="R23" i="4"/>
  <c r="M45" i="4"/>
  <c r="S71" i="6"/>
  <c r="S69" i="6"/>
  <c r="AU106" i="4"/>
  <c r="AU39" i="4" s="1"/>
  <c r="G39" i="4" s="1"/>
  <c r="R26" i="4"/>
  <c r="F41" i="4"/>
  <c r="I43" i="4"/>
  <c r="BF47" i="4"/>
  <c r="R47" i="4" s="1"/>
  <c r="R32" i="4"/>
  <c r="K23" i="4"/>
  <c r="L82" i="6"/>
  <c r="R86" i="6"/>
  <c r="Q62" i="6"/>
  <c r="O45" i="4"/>
  <c r="N60" i="4"/>
  <c r="R51" i="4"/>
  <c r="L62" i="6"/>
  <c r="T36" i="4"/>
  <c r="N51" i="4"/>
  <c r="N35" i="4"/>
  <c r="G37" i="4"/>
  <c r="AU47" i="4"/>
  <c r="G47" i="4" s="1"/>
  <c r="G32" i="4"/>
  <c r="L26" i="4"/>
  <c r="AW96" i="4"/>
  <c r="I29" i="4"/>
  <c r="AW98" i="4"/>
  <c r="I49" i="4"/>
  <c r="T38" i="4"/>
  <c r="L42" i="4"/>
  <c r="I33" i="4"/>
  <c r="O24" i="4"/>
  <c r="T23" i="4"/>
  <c r="N43" i="6"/>
  <c r="N41" i="6"/>
  <c r="M41" i="6"/>
  <c r="N34" i="4"/>
  <c r="E33" i="4"/>
  <c r="N41" i="4"/>
  <c r="S41" i="6"/>
  <c r="S45" i="6"/>
  <c r="BG47" i="4"/>
  <c r="S47" i="4" s="1"/>
  <c r="S32" i="4"/>
  <c r="M70" i="6"/>
  <c r="N70" i="6"/>
  <c r="BC88" i="4"/>
  <c r="AV98" i="4"/>
  <c r="H49" i="4"/>
  <c r="S30" i="6"/>
  <c r="S28" i="6"/>
  <c r="F36" i="4"/>
  <c r="T37" i="4"/>
  <c r="S58" i="6"/>
  <c r="S56" i="6"/>
  <c r="O51" i="4"/>
  <c r="S70" i="6"/>
  <c r="Q71" i="6"/>
  <c r="Q69" i="6"/>
  <c r="K42" i="4"/>
  <c r="N55" i="4"/>
  <c r="BB67" i="4"/>
  <c r="U45" i="4"/>
  <c r="F27" i="4"/>
  <c r="H23" i="4"/>
  <c r="U34" i="4"/>
  <c r="I55" i="4"/>
  <c r="AW67" i="4"/>
  <c r="Q29" i="6"/>
  <c r="N42" i="4"/>
  <c r="H45" i="4"/>
  <c r="E55" i="4"/>
  <c r="AS67" i="4"/>
  <c r="G35" i="4"/>
  <c r="N38" i="6"/>
  <c r="M38" i="6"/>
  <c r="AV100" i="4"/>
  <c r="H53" i="4"/>
  <c r="AV99" i="4"/>
  <c r="AV66" i="4"/>
  <c r="AV69" i="4" s="1"/>
  <c r="AV75" i="4" s="1"/>
  <c r="S84" i="6"/>
  <c r="BB88" i="4"/>
  <c r="E32" i="4"/>
  <c r="AS47" i="4"/>
  <c r="E47" i="4" s="1"/>
  <c r="E45" i="4"/>
  <c r="BA106" i="4"/>
  <c r="BA39" i="4" s="1"/>
  <c r="M39" i="4" s="1"/>
  <c r="BE88" i="4"/>
  <c r="L58" i="6"/>
  <c r="L56" i="6"/>
  <c r="K40" i="4"/>
  <c r="K45" i="4"/>
  <c r="R58" i="6"/>
  <c r="R56" i="6"/>
  <c r="S40" i="4"/>
  <c r="R21" i="4"/>
  <c r="BF29" i="4"/>
  <c r="S62" i="6"/>
  <c r="L67" i="6"/>
  <c r="L65" i="6"/>
  <c r="T24" i="4"/>
  <c r="S86" i="6"/>
  <c r="BC47" i="4"/>
  <c r="O47" i="4" s="1"/>
  <c r="O32" i="4"/>
  <c r="T26" i="4"/>
  <c r="R36" i="4"/>
  <c r="L69" i="6"/>
  <c r="L71" i="6"/>
  <c r="AS106" i="4"/>
  <c r="AS39" i="4" s="1"/>
  <c r="E39" i="4" s="1"/>
  <c r="F26" i="4"/>
  <c r="L84" i="6"/>
  <c r="I45" i="4"/>
  <c r="L43" i="4"/>
  <c r="K36" i="4"/>
  <c r="H27" i="4"/>
  <c r="E24" i="4"/>
  <c r="E22" i="4"/>
  <c r="BE106" i="4"/>
  <c r="BE39" i="4" s="1"/>
  <c r="Q39" i="4" s="1"/>
  <c r="G34" i="4"/>
  <c r="S48" i="6"/>
  <c r="Q86" i="6"/>
  <c r="T27" i="4"/>
  <c r="N24" i="4"/>
  <c r="M83" i="6"/>
  <c r="N83" i="6"/>
  <c r="H41" i="4"/>
  <c r="U60" i="4"/>
  <c r="R22" i="4"/>
  <c r="R39" i="6"/>
  <c r="R37" i="6"/>
  <c r="K22" i="4"/>
  <c r="U22" i="4"/>
  <c r="K37" i="4"/>
  <c r="S51" i="4"/>
  <c r="BI67" i="4"/>
  <c r="U55" i="4"/>
  <c r="I40" i="4"/>
  <c r="Q34" i="4"/>
  <c r="L29" i="6"/>
  <c r="U40" i="4"/>
  <c r="N47" i="6"/>
  <c r="M49" i="6"/>
  <c r="M47" i="6"/>
  <c r="AW106" i="4"/>
  <c r="AW39" i="4" s="1"/>
  <c r="I39" i="4" s="1"/>
  <c r="L48" i="6"/>
  <c r="U25" i="4"/>
  <c r="U27" i="4"/>
  <c r="U43" i="4"/>
  <c r="BF67" i="4"/>
  <c r="R55" i="4"/>
  <c r="Q84" i="6"/>
  <c r="M21" i="4"/>
  <c r="BA29" i="4"/>
  <c r="BA49" i="4" s="1"/>
  <c r="G43" i="4"/>
  <c r="R71" i="6"/>
  <c r="R69" i="6"/>
  <c r="I35" i="4"/>
  <c r="R44" i="4"/>
  <c r="O34" i="4"/>
  <c r="H36" i="4"/>
  <c r="M37" i="4"/>
  <c r="S34" i="4"/>
  <c r="E44" i="4"/>
  <c r="S35" i="6"/>
  <c r="S32" i="6"/>
  <c r="R62" i="6"/>
  <c r="O43" i="4"/>
  <c r="R60" i="4"/>
  <c r="U21" i="4"/>
  <c r="BI29" i="4"/>
  <c r="BI96" i="4" s="1"/>
  <c r="AT98" i="4"/>
  <c r="F49" i="4"/>
  <c r="N32" i="4"/>
  <c r="BB47" i="4"/>
  <c r="N47" i="4" s="1"/>
  <c r="L51" i="4"/>
  <c r="M42" i="4"/>
  <c r="Q49" i="6"/>
  <c r="Q47" i="6"/>
  <c r="Q23" i="4"/>
  <c r="F21" i="4"/>
  <c r="AW88" i="4"/>
  <c r="K34" i="4"/>
  <c r="L21" i="4"/>
  <c r="AZ29" i="4"/>
  <c r="F33" i="4"/>
  <c r="G40" i="4"/>
  <c r="S60" i="4"/>
  <c r="U32" i="4"/>
  <c r="BI47" i="4"/>
  <c r="U47" i="4" s="1"/>
  <c r="H21" i="4"/>
  <c r="AU88" i="4"/>
  <c r="F25" i="4"/>
  <c r="O35" i="4"/>
  <c r="Q57" i="6"/>
  <c r="N23" i="4"/>
  <c r="R32" i="6"/>
  <c r="R35" i="6"/>
  <c r="Q24" i="4"/>
  <c r="H62" i="4"/>
  <c r="Q35" i="4"/>
  <c r="M30" i="6"/>
  <c r="M28" i="6"/>
  <c r="N28" i="6"/>
  <c r="Q44" i="4"/>
  <c r="AZ47" i="4"/>
  <c r="L47" i="4" s="1"/>
  <c r="L32" i="4"/>
  <c r="AY29" i="4"/>
  <c r="AY49" i="4" s="1"/>
  <c r="K49" i="4" s="1"/>
  <c r="K21" i="4"/>
  <c r="I34" i="4"/>
  <c r="I25" i="4"/>
  <c r="M23" i="4"/>
  <c r="R37" i="4"/>
  <c r="G29" i="4"/>
  <c r="AU96" i="4"/>
  <c r="AU97" i="4"/>
  <c r="E51" i="4"/>
  <c r="S33" i="4"/>
  <c r="Q43" i="4"/>
  <c r="R75" i="6"/>
  <c r="R77" i="6"/>
  <c r="T25" i="4"/>
  <c r="F23" i="4"/>
  <c r="K60" i="4"/>
  <c r="T43" i="4"/>
  <c r="R41" i="4"/>
  <c r="K41" i="4"/>
  <c r="R42" i="4"/>
  <c r="N34" i="6"/>
  <c r="M34" i="6"/>
  <c r="S85" i="6"/>
  <c r="T33" i="4"/>
  <c r="R66" i="6"/>
  <c r="AY67" i="4"/>
  <c r="K55" i="4"/>
  <c r="H26" i="4"/>
  <c r="G51" i="4"/>
  <c r="F37" i="4"/>
  <c r="S27" i="4"/>
  <c r="K44" i="4"/>
  <c r="O22" i="4"/>
  <c r="H33" i="4"/>
  <c r="I22" i="4"/>
  <c r="K51" i="4"/>
  <c r="S55" i="4"/>
  <c r="BG67" i="4"/>
  <c r="BC106" i="4"/>
  <c r="BC39" i="4" s="1"/>
  <c r="O39" i="4" s="1"/>
  <c r="I38" i="4"/>
  <c r="S42" i="6"/>
  <c r="S38" i="4"/>
  <c r="U42" i="4"/>
  <c r="S36" i="4"/>
  <c r="Q32" i="4"/>
  <c r="BE47" i="4"/>
  <c r="Q47" i="4" s="1"/>
  <c r="Q43" i="6"/>
  <c r="Q41" i="6"/>
  <c r="S38" i="6"/>
  <c r="BE29" i="4"/>
  <c r="Q29" i="4" s="1"/>
  <c r="Q21" i="4"/>
  <c r="E43" i="4"/>
  <c r="S24" i="4"/>
  <c r="L86" i="6"/>
  <c r="E27" i="4"/>
  <c r="I26" i="4"/>
  <c r="U33" i="4"/>
  <c r="M40" i="4"/>
  <c r="O27" i="4"/>
  <c r="E40" i="4"/>
  <c r="Q28" i="6"/>
  <c r="Q30" i="6"/>
  <c r="L38" i="6"/>
  <c r="F38" i="4"/>
  <c r="T67" i="4"/>
  <c r="T73" i="4" s="1"/>
  <c r="H79" i="4"/>
  <c r="T47" i="4"/>
  <c r="S43" i="6"/>
  <c r="BE96" i="4"/>
  <c r="AV73" i="4"/>
  <c r="AV81" i="4"/>
  <c r="BG96" i="4"/>
  <c r="AV79" i="4"/>
  <c r="T79" i="4"/>
  <c r="AV97" i="4" l="1"/>
  <c r="AV78" i="4"/>
  <c r="BG49" i="4"/>
  <c r="BG53" i="4" s="1"/>
  <c r="AV72" i="4"/>
  <c r="H66" i="4"/>
  <c r="H72" i="4" s="1"/>
  <c r="AW73" i="4"/>
  <c r="M43" i="6"/>
  <c r="R73" i="6"/>
  <c r="N77" i="6"/>
  <c r="N58" i="6"/>
  <c r="Q45" i="6"/>
  <c r="N35" i="6"/>
  <c r="N39" i="6"/>
  <c r="N63" i="6"/>
  <c r="L88" i="6"/>
  <c r="N71" i="6"/>
  <c r="N49" i="6"/>
  <c r="M73" i="6"/>
  <c r="N30" i="6"/>
  <c r="N67" i="6"/>
  <c r="AT69" i="4"/>
  <c r="AT72" i="4"/>
  <c r="O67" i="4"/>
  <c r="BC79" i="4"/>
  <c r="AY79" i="4"/>
  <c r="K67" i="4"/>
  <c r="AY73" i="4"/>
  <c r="BF96" i="4"/>
  <c r="R29" i="4"/>
  <c r="BF49" i="4"/>
  <c r="AW97" i="4"/>
  <c r="I47" i="4"/>
  <c r="N29" i="4"/>
  <c r="BB96" i="4"/>
  <c r="BH49" i="4"/>
  <c r="H69" i="4"/>
  <c r="H75" i="4" s="1"/>
  <c r="U29" i="4"/>
  <c r="M35" i="6"/>
  <c r="F66" i="4"/>
  <c r="L29" i="4"/>
  <c r="AZ96" i="4"/>
  <c r="U67" i="4"/>
  <c r="BI73" i="4"/>
  <c r="BI79" i="4"/>
  <c r="I67" i="4"/>
  <c r="AW79" i="4"/>
  <c r="F67" i="4"/>
  <c r="AT79" i="4"/>
  <c r="AT73" i="4"/>
  <c r="AW69" i="4"/>
  <c r="I66" i="4"/>
  <c r="AW72" i="4"/>
  <c r="AW78" i="4"/>
  <c r="BE73" i="4"/>
  <c r="BE79" i="4"/>
  <c r="Q67" i="4"/>
  <c r="BH73" i="4"/>
  <c r="BH79" i="4"/>
  <c r="BG73" i="4"/>
  <c r="S67" i="4"/>
  <c r="BG79" i="4"/>
  <c r="N67" i="4"/>
  <c r="BB79" i="4"/>
  <c r="BB73" i="4"/>
  <c r="AU69" i="4"/>
  <c r="AU78" i="4"/>
  <c r="G66" i="4"/>
  <c r="AU72" i="4"/>
  <c r="T29" i="4"/>
  <c r="BH96" i="4"/>
  <c r="AT97" i="4"/>
  <c r="AT78" i="4"/>
  <c r="BC49" i="4"/>
  <c r="M29" i="4"/>
  <c r="BA96" i="4"/>
  <c r="BF79" i="4"/>
  <c r="BF73" i="4"/>
  <c r="R67" i="4"/>
  <c r="E29" i="4"/>
  <c r="AS49" i="4"/>
  <c r="AS96" i="4"/>
  <c r="L67" i="4"/>
  <c r="AZ79" i="4"/>
  <c r="AZ73" i="4"/>
  <c r="BA73" i="4"/>
  <c r="BA79" i="4"/>
  <c r="M67" i="4"/>
  <c r="AY53" i="4"/>
  <c r="AY98" i="4" s="1"/>
  <c r="BC73" i="4"/>
  <c r="BE49" i="4"/>
  <c r="AZ49" i="4"/>
  <c r="S52" i="6"/>
  <c r="BB49" i="4"/>
  <c r="O29" i="4"/>
  <c r="BI49" i="4"/>
  <c r="BI97" i="4" s="1"/>
  <c r="K29" i="4"/>
  <c r="AY96" i="4"/>
  <c r="AS73" i="4"/>
  <c r="E67" i="4"/>
  <c r="AS79" i="4"/>
  <c r="AU73" i="4"/>
  <c r="AU79" i="4"/>
  <c r="G67" i="4"/>
  <c r="AY97" i="4"/>
  <c r="S51" i="6"/>
  <c r="BG97" i="4"/>
  <c r="S49" i="4"/>
  <c r="BA97" i="4"/>
  <c r="M49" i="4"/>
  <c r="BA53" i="4"/>
  <c r="K53" i="4" l="1"/>
  <c r="AY66" i="4"/>
  <c r="H78" i="4"/>
  <c r="S73" i="6"/>
  <c r="S88" i="6"/>
  <c r="M45" i="6"/>
  <c r="M52" i="6"/>
  <c r="L51" i="6"/>
  <c r="R88" i="6"/>
  <c r="L45" i="6"/>
  <c r="Q73" i="6"/>
  <c r="N45" i="6"/>
  <c r="M79" i="6"/>
  <c r="Q88" i="6"/>
  <c r="R45" i="6"/>
  <c r="Q51" i="6"/>
  <c r="N73" i="6"/>
  <c r="L79" i="6"/>
  <c r="L73" i="6"/>
  <c r="L49" i="4"/>
  <c r="AZ53" i="4"/>
  <c r="L73" i="4"/>
  <c r="L79" i="4"/>
  <c r="G79" i="4"/>
  <c r="G73" i="4"/>
  <c r="E73" i="4"/>
  <c r="E79" i="4"/>
  <c r="BI53" i="4"/>
  <c r="U49" i="4"/>
  <c r="Q49" i="4"/>
  <c r="BE53" i="4"/>
  <c r="G78" i="4"/>
  <c r="G72" i="4"/>
  <c r="I78" i="4"/>
  <c r="I72" i="4"/>
  <c r="BH97" i="4"/>
  <c r="BH53" i="4"/>
  <c r="T49" i="4"/>
  <c r="H81" i="4"/>
  <c r="AY57" i="4"/>
  <c r="AY99" i="4" s="1"/>
  <c r="N49" i="4"/>
  <c r="BB97" i="4"/>
  <c r="BB53" i="4"/>
  <c r="M79" i="4"/>
  <c r="M73" i="4"/>
  <c r="AU75" i="4"/>
  <c r="G69" i="4"/>
  <c r="AU81" i="4"/>
  <c r="I79" i="4"/>
  <c r="I73" i="4"/>
  <c r="R73" i="4"/>
  <c r="R79" i="4"/>
  <c r="S73" i="4"/>
  <c r="S79" i="4"/>
  <c r="Q73" i="4"/>
  <c r="Q79" i="4"/>
  <c r="O79" i="4"/>
  <c r="O73" i="4"/>
  <c r="BC53" i="4"/>
  <c r="O49" i="4"/>
  <c r="F79" i="4"/>
  <c r="F73" i="4"/>
  <c r="F78" i="4"/>
  <c r="F72" i="4"/>
  <c r="BH98" i="4"/>
  <c r="BC97" i="4"/>
  <c r="AS53" i="4"/>
  <c r="AS97" i="4"/>
  <c r="E49" i="4"/>
  <c r="N79" i="4"/>
  <c r="N73" i="4"/>
  <c r="AW81" i="4"/>
  <c r="AW75" i="4"/>
  <c r="I69" i="4"/>
  <c r="U73" i="4"/>
  <c r="U79" i="4"/>
  <c r="AZ97" i="4"/>
  <c r="R49" i="4"/>
  <c r="BF97" i="4"/>
  <c r="BF53" i="4"/>
  <c r="K73" i="4"/>
  <c r="K79" i="4"/>
  <c r="BE97" i="4"/>
  <c r="AT75" i="4"/>
  <c r="AT81" i="4"/>
  <c r="F69" i="4"/>
  <c r="S79" i="6"/>
  <c r="R79" i="6"/>
  <c r="BA98" i="4"/>
  <c r="M53" i="4"/>
  <c r="BA66" i="4"/>
  <c r="BA57" i="4"/>
  <c r="BA99" i="4"/>
  <c r="BG98" i="4"/>
  <c r="S53" i="4"/>
  <c r="BG66" i="4"/>
  <c r="BG57" i="4"/>
  <c r="K66" i="4"/>
  <c r="AY69" i="4"/>
  <c r="AY78" i="4"/>
  <c r="AY72" i="4"/>
  <c r="K57" i="4"/>
  <c r="AY62" i="4" l="1"/>
  <c r="AY100" i="4" s="1"/>
  <c r="N51" i="6"/>
  <c r="L52" i="6"/>
  <c r="M88" i="6"/>
  <c r="N79" i="6"/>
  <c r="M51" i="6"/>
  <c r="Q79" i="6"/>
  <c r="R51" i="6"/>
  <c r="R52" i="6"/>
  <c r="Q52" i="6"/>
  <c r="AS66" i="4"/>
  <c r="E53" i="4"/>
  <c r="AS98" i="4"/>
  <c r="AS57" i="4"/>
  <c r="BH57" i="4"/>
  <c r="BH66" i="4"/>
  <c r="T53" i="4"/>
  <c r="AZ66" i="4"/>
  <c r="L53" i="4"/>
  <c r="AZ57" i="4"/>
  <c r="AS99" i="4"/>
  <c r="F81" i="4"/>
  <c r="F75" i="4"/>
  <c r="AZ98" i="4"/>
  <c r="BE98" i="4"/>
  <c r="BE57" i="4"/>
  <c r="Q53" i="4"/>
  <c r="BE66" i="4"/>
  <c r="BF98" i="4"/>
  <c r="R53" i="4"/>
  <c r="BF66" i="4"/>
  <c r="BF57" i="4"/>
  <c r="BF99" i="4" s="1"/>
  <c r="I75" i="4"/>
  <c r="I81" i="4"/>
  <c r="O53" i="4"/>
  <c r="BC66" i="4"/>
  <c r="BC57" i="4"/>
  <c r="BC98" i="4"/>
  <c r="G81" i="4"/>
  <c r="G75" i="4"/>
  <c r="BB57" i="4"/>
  <c r="BB66" i="4"/>
  <c r="BB98" i="4"/>
  <c r="N53" i="4"/>
  <c r="BI98" i="4"/>
  <c r="BI57" i="4"/>
  <c r="U53" i="4"/>
  <c r="BI66" i="4"/>
  <c r="N88" i="6"/>
  <c r="BG62" i="4"/>
  <c r="S57" i="4"/>
  <c r="BA72" i="4"/>
  <c r="BA69" i="4"/>
  <c r="BA78" i="4"/>
  <c r="M66" i="4"/>
  <c r="BG99" i="4"/>
  <c r="BG72" i="4"/>
  <c r="BG69" i="4"/>
  <c r="BG78" i="4"/>
  <c r="S66" i="4"/>
  <c r="M57" i="4"/>
  <c r="BA62" i="4"/>
  <c r="AY75" i="4"/>
  <c r="AY81" i="4"/>
  <c r="K69" i="4"/>
  <c r="K72" i="4"/>
  <c r="K78" i="4"/>
  <c r="K62" i="4"/>
  <c r="BI69" i="4" l="1"/>
  <c r="BI78" i="4"/>
  <c r="U66" i="4"/>
  <c r="BI72" i="4"/>
  <c r="O66" i="4"/>
  <c r="BC72" i="4"/>
  <c r="BC69" i="4"/>
  <c r="BC78" i="4"/>
  <c r="BE69" i="4"/>
  <c r="BE72" i="4"/>
  <c r="Q66" i="4"/>
  <c r="BE78" i="4"/>
  <c r="AZ62" i="4"/>
  <c r="L57" i="4"/>
  <c r="AZ99" i="4"/>
  <c r="BI99" i="4"/>
  <c r="U57" i="4"/>
  <c r="BI62" i="4"/>
  <c r="BH99" i="4"/>
  <c r="BH62" i="4"/>
  <c r="T57" i="4"/>
  <c r="N57" i="4"/>
  <c r="BB99" i="4"/>
  <c r="BB62" i="4"/>
  <c r="BC62" i="4"/>
  <c r="BC99" i="4"/>
  <c r="O57" i="4"/>
  <c r="BE99" i="4"/>
  <c r="Q57" i="4"/>
  <c r="BE62" i="4"/>
  <c r="AZ72" i="4"/>
  <c r="AZ78" i="4"/>
  <c r="AZ69" i="4"/>
  <c r="L66" i="4"/>
  <c r="E57" i="4"/>
  <c r="AS62" i="4"/>
  <c r="R57" i="4"/>
  <c r="BF62" i="4"/>
  <c r="R66" i="4"/>
  <c r="BF78" i="4"/>
  <c r="BF72" i="4"/>
  <c r="BF69" i="4"/>
  <c r="BH72" i="4"/>
  <c r="BH69" i="4"/>
  <c r="T66" i="4"/>
  <c r="BH78" i="4"/>
  <c r="BB78" i="4"/>
  <c r="BB69" i="4"/>
  <c r="N66" i="4"/>
  <c r="BB72" i="4"/>
  <c r="AS69" i="4"/>
  <c r="E66" i="4"/>
  <c r="AS72" i="4"/>
  <c r="AS78" i="4"/>
  <c r="BA81" i="4"/>
  <c r="M69" i="4"/>
  <c r="BA75" i="4"/>
  <c r="S72" i="4"/>
  <c r="S78" i="4"/>
  <c r="M78" i="4"/>
  <c r="M72" i="4"/>
  <c r="BA100" i="4"/>
  <c r="M62" i="4"/>
  <c r="BG75" i="4"/>
  <c r="BG81" i="4"/>
  <c r="S69" i="4"/>
  <c r="BG100" i="4"/>
  <c r="S62" i="4"/>
  <c r="K75" i="4"/>
  <c r="K81" i="4"/>
  <c r="R72" i="4" l="1"/>
  <c r="R78" i="4"/>
  <c r="Q72" i="4"/>
  <c r="Q78" i="4"/>
  <c r="U78" i="4"/>
  <c r="U72" i="4"/>
  <c r="BF81" i="4"/>
  <c r="BF75" i="4"/>
  <c r="R69" i="4"/>
  <c r="L72" i="4"/>
  <c r="L78" i="4"/>
  <c r="Q62" i="4"/>
  <c r="BE100" i="4"/>
  <c r="BI100" i="4"/>
  <c r="U62" i="4"/>
  <c r="N72" i="4"/>
  <c r="N78" i="4"/>
  <c r="AZ75" i="4"/>
  <c r="L69" i="4"/>
  <c r="AZ81" i="4"/>
  <c r="O62" i="4"/>
  <c r="BC100" i="4"/>
  <c r="L62" i="4"/>
  <c r="AZ100" i="4"/>
  <c r="BE81" i="4"/>
  <c r="Q69" i="4"/>
  <c r="BE75" i="4"/>
  <c r="U69" i="4"/>
  <c r="BI75" i="4"/>
  <c r="BI81" i="4"/>
  <c r="E78" i="4"/>
  <c r="E72" i="4"/>
  <c r="BB81" i="4"/>
  <c r="N69" i="4"/>
  <c r="BB75" i="4"/>
  <c r="BH81" i="4"/>
  <c r="T69" i="4"/>
  <c r="BH75" i="4"/>
  <c r="E62" i="4"/>
  <c r="AS100" i="4"/>
  <c r="N62" i="4"/>
  <c r="BB100" i="4"/>
  <c r="BH100" i="4"/>
  <c r="T62" i="4"/>
  <c r="AS75" i="4"/>
  <c r="E69" i="4"/>
  <c r="AS81" i="4"/>
  <c r="BC75" i="4"/>
  <c r="O69" i="4"/>
  <c r="BC81" i="4"/>
  <c r="BF100" i="4"/>
  <c r="R62" i="4"/>
  <c r="T72" i="4"/>
  <c r="T78" i="4"/>
  <c r="O72" i="4"/>
  <c r="O78" i="4"/>
  <c r="S75" i="4"/>
  <c r="S81" i="4"/>
  <c r="M81" i="4"/>
  <c r="M75" i="4"/>
  <c r="L75" i="4" l="1"/>
  <c r="L81" i="4"/>
  <c r="E81" i="4"/>
  <c r="E75" i="4"/>
  <c r="Q75" i="4"/>
  <c r="Q81" i="4"/>
  <c r="T75" i="4"/>
  <c r="T81" i="4"/>
  <c r="R75" i="4"/>
  <c r="R81" i="4"/>
  <c r="U81" i="4"/>
  <c r="U75" i="4"/>
  <c r="N81" i="4"/>
  <c r="N75" i="4"/>
  <c r="O81" i="4"/>
  <c r="O75" i="4"/>
</calcChain>
</file>

<file path=xl/sharedStrings.xml><?xml version="1.0" encoding="utf-8"?>
<sst xmlns="http://schemas.openxmlformats.org/spreadsheetml/2006/main" count="1897" uniqueCount="217">
  <si>
    <t>Actual</t>
  </si>
  <si>
    <t>MAR</t>
  </si>
  <si>
    <t>JUN</t>
  </si>
  <si>
    <t>SEP</t>
  </si>
  <si>
    <t>DEC</t>
  </si>
  <si>
    <t>QTD</t>
  </si>
  <si>
    <t>YTD</t>
  </si>
  <si>
    <t>EADJ_PBI.EPBI</t>
  </si>
  <si>
    <t>&lt;Parent Curr Total&gt;</t>
  </si>
  <si>
    <t>[ICP Top]</t>
  </si>
  <si>
    <t>TOPC1</t>
  </si>
  <si>
    <t>TOPC2</t>
  </si>
  <si>
    <t>TOPC3</t>
  </si>
  <si>
    <t>TOPC4</t>
  </si>
  <si>
    <t>Pitney Bowes Inc.</t>
  </si>
  <si>
    <r>
      <t xml:space="preserve">Consolidated Statements of Income - </t>
    </r>
    <r>
      <rPr>
        <b/>
        <sz val="12"/>
        <color rgb="FFFF0000"/>
        <rFont val="Arial"/>
        <family val="2"/>
      </rPr>
      <t>Restated</t>
    </r>
  </si>
  <si>
    <t>(Unaudited)</t>
  </si>
  <si>
    <t>(Dollars in thousands, except per share data)</t>
  </si>
  <si>
    <t>Q1</t>
  </si>
  <si>
    <t>Q2</t>
  </si>
  <si>
    <t>Q3</t>
  </si>
  <si>
    <t>Q4</t>
  </si>
  <si>
    <t>Annual</t>
  </si>
  <si>
    <t>Revenue:</t>
  </si>
  <si>
    <t>Equipment sales</t>
  </si>
  <si>
    <t>Supplies</t>
  </si>
  <si>
    <t>Software</t>
  </si>
  <si>
    <t>Rentals</t>
  </si>
  <si>
    <t>Financing</t>
  </si>
  <si>
    <t>Support services</t>
  </si>
  <si>
    <t>Business services</t>
  </si>
  <si>
    <t xml:space="preserve">      Total revenue</t>
  </si>
  <si>
    <t>Costs and expenses:</t>
  </si>
  <si>
    <t>Cost of equipment sales</t>
  </si>
  <si>
    <t>Cost of supplies</t>
  </si>
  <si>
    <t>Cost of software</t>
  </si>
  <si>
    <t>Cost of rentals</t>
  </si>
  <si>
    <t>Financing interest expense</t>
  </si>
  <si>
    <t>Cost of support services</t>
  </si>
  <si>
    <t>Cost of business services</t>
  </si>
  <si>
    <t>Selling, general and administrative</t>
  </si>
  <si>
    <t>Research and development</t>
  </si>
  <si>
    <t>ATOT_RESTRUCT</t>
  </si>
  <si>
    <t>Restructuring charges and asset impairments</t>
  </si>
  <si>
    <t>A601130</t>
  </si>
  <si>
    <t>Goodwill impairment</t>
  </si>
  <si>
    <t>AINT_EXP_EXT</t>
  </si>
  <si>
    <t>Other interest expense</t>
  </si>
  <si>
    <t>AINT_INC_EXT</t>
  </si>
  <si>
    <t>Interest income</t>
  </si>
  <si>
    <t>A604000</t>
  </si>
  <si>
    <t>Other income, net</t>
  </si>
  <si>
    <t xml:space="preserve">     Total costs and expenses</t>
  </si>
  <si>
    <t>Income from continuing operations before income taxes</t>
  </si>
  <si>
    <t>Provision for income taxes</t>
  </si>
  <si>
    <t xml:space="preserve">Income from continuing operations </t>
  </si>
  <si>
    <t>Income (loss) from discontinued operations, net of income tax</t>
  </si>
  <si>
    <t>Net income before attribution of noncontrolling interests</t>
  </si>
  <si>
    <t>Less:  Preferred stock dividends of subsidiaries attributable</t>
  </si>
  <si>
    <t xml:space="preserve">     to noncontrolling interests</t>
  </si>
  <si>
    <t>Net income - Pitney Bowes Inc.</t>
  </si>
  <si>
    <t>Amounts attributable to common stockholders:</t>
  </si>
  <si>
    <t>Income from continuing operations</t>
  </si>
  <si>
    <t>Income from discontinued operations</t>
  </si>
  <si>
    <r>
      <t xml:space="preserve">Basic earnings per share attributable to common stockholders </t>
    </r>
    <r>
      <rPr>
        <vertAlign val="superscript"/>
        <sz val="14"/>
        <rFont val="Arial"/>
        <family val="2"/>
      </rPr>
      <t>(1)</t>
    </r>
    <r>
      <rPr>
        <sz val="12"/>
        <rFont val="Arial"/>
        <family val="2"/>
      </rPr>
      <t>:</t>
    </r>
  </si>
  <si>
    <t>Continuing operations</t>
  </si>
  <si>
    <t>Discontinued operations</t>
  </si>
  <si>
    <r>
      <t xml:space="preserve">Diluted earnings per share attributable to common stockholders </t>
    </r>
    <r>
      <rPr>
        <vertAlign val="superscript"/>
        <sz val="14"/>
        <rFont val="Arial"/>
        <family val="2"/>
      </rPr>
      <t>(1)</t>
    </r>
    <r>
      <rPr>
        <sz val="12"/>
        <rFont val="Arial"/>
        <family val="2"/>
      </rPr>
      <t>:</t>
    </r>
  </si>
  <si>
    <t>(1)</t>
  </si>
  <si>
    <t>The sum of the earnings per share amounts may not equal the totals above due to rounding.</t>
  </si>
  <si>
    <t>(2)</t>
  </si>
  <si>
    <t>Certain prior year amounts have been reclassified to conform to the current year presentation.</t>
  </si>
  <si>
    <t>Average common and potential common shares outstanding</t>
  </si>
  <si>
    <t>Checks:</t>
  </si>
  <si>
    <t>Revenue</t>
  </si>
  <si>
    <t>Net Income before attribution of noncontrolling interests</t>
  </si>
  <si>
    <t>NI</t>
  </si>
  <si>
    <t>Operating Expense - Sales and Marketing</t>
  </si>
  <si>
    <t>Operating Expense - General and Administrative</t>
  </si>
  <si>
    <t>Cost of Financing</t>
  </si>
  <si>
    <t>Other Non Operating Income (Expense)</t>
  </si>
  <si>
    <t>EA2_TOT_BASE.EOTI_ADJ_CAN</t>
  </si>
  <si>
    <t>ATOT_OP_EXP</t>
  </si>
  <si>
    <t>ATOT_SEG_ALLOC</t>
  </si>
  <si>
    <t>EPBI_ORGAN.EADJ_PBI</t>
  </si>
  <si>
    <t>AINT_NET</t>
  </si>
  <si>
    <t>ATOT_EXT_REVENUE</t>
  </si>
  <si>
    <t>AS_ADJ_EBIT</t>
  </si>
  <si>
    <t>Revenue and EBIT</t>
  </si>
  <si>
    <t>Business Segments</t>
  </si>
  <si>
    <t>(Dollars in thousands)</t>
  </si>
  <si>
    <t>North America Mailing</t>
  </si>
  <si>
    <t>International Mailing</t>
  </si>
  <si>
    <t xml:space="preserve">   Small &amp; Medium Business Solutions</t>
  </si>
  <si>
    <t>PRODMAIL</t>
  </si>
  <si>
    <t>Production Mail</t>
  </si>
  <si>
    <t>MAILSVCS</t>
  </si>
  <si>
    <t>Presort Services</t>
  </si>
  <si>
    <t xml:space="preserve">   Enterprise Business Solutions</t>
  </si>
  <si>
    <t>DIGCOMSOL</t>
  </si>
  <si>
    <t xml:space="preserve">   Digital Commerce Solutions</t>
  </si>
  <si>
    <t>Total Revenue</t>
  </si>
  <si>
    <t>EBIT (1)</t>
  </si>
  <si>
    <t>Total Segment EBIT</t>
  </si>
  <si>
    <t>Unallocated amounts:</t>
  </si>
  <si>
    <t>Interest, net (2)</t>
  </si>
  <si>
    <t>corptot</t>
  </si>
  <si>
    <t>Corporate and other expenses</t>
  </si>
  <si>
    <t>Restructuring and asset impairments</t>
  </si>
  <si>
    <t>Pre-Tax GAAP Income</t>
  </si>
  <si>
    <t>(2)  Interest, net includes financing interest expense, other interest expense and interest income.</t>
  </si>
  <si>
    <t>MGMTSVCS</t>
  </si>
  <si>
    <t>Management Services</t>
  </si>
  <si>
    <t>SOFTWARE</t>
  </si>
  <si>
    <t>Location intelligence</t>
  </si>
  <si>
    <t>COMMGT</t>
  </si>
  <si>
    <t>Communication Management</t>
  </si>
  <si>
    <t xml:space="preserve">   Software Solutions</t>
  </si>
  <si>
    <t>MKTSVCS</t>
  </si>
  <si>
    <t>Marketing Services</t>
  </si>
  <si>
    <t>VOLLY</t>
  </si>
  <si>
    <t>Volly</t>
  </si>
  <si>
    <t>ECOMM</t>
  </si>
  <si>
    <t>E-commerce</t>
  </si>
  <si>
    <t>SHIPPING</t>
  </si>
  <si>
    <t>Distribution Solutions</t>
  </si>
  <si>
    <t>EPBI_ADJ.EPBI_US_ADJ</t>
  </si>
  <si>
    <r>
      <t xml:space="preserve">Consolidated Statements of Income - </t>
    </r>
    <r>
      <rPr>
        <b/>
        <sz val="14"/>
        <color rgb="FFFF0000"/>
        <rFont val="Arial"/>
        <family val="2"/>
      </rPr>
      <t>As Reported</t>
    </r>
  </si>
  <si>
    <r>
      <t xml:space="preserve">Consolidated Statements of Income - </t>
    </r>
    <r>
      <rPr>
        <b/>
        <sz val="12"/>
        <color rgb="FFFF0000"/>
        <rFont val="Arial"/>
        <family val="2"/>
      </rPr>
      <t>Discontinued Operations</t>
    </r>
  </si>
  <si>
    <t>ATOT_EQUIP</t>
  </si>
  <si>
    <t>ATOT_SUPPLIES</t>
  </si>
  <si>
    <t>ATOT_SOFTWARE</t>
  </si>
  <si>
    <t>ATOT_RENTALS</t>
  </si>
  <si>
    <t>ATOT_FINANCE</t>
  </si>
  <si>
    <t>ATOT_SUP_SERV</t>
  </si>
  <si>
    <t>ATOT_BUSSERV</t>
  </si>
  <si>
    <t>ATOT_REVENUE</t>
  </si>
  <si>
    <t>ATOT_EQUIP_COST</t>
  </si>
  <si>
    <t>ATOT_SUP_COST</t>
  </si>
  <si>
    <t>ATOT_SOFT_COST</t>
  </si>
  <si>
    <t>ARENTAL_COST</t>
  </si>
  <si>
    <t>A603500</t>
  </si>
  <si>
    <t>ASUP_SERV_COST</t>
  </si>
  <si>
    <t>ABUS_SERV_COST</t>
  </si>
  <si>
    <t>AOP_EX_RES_DEVEL</t>
  </si>
  <si>
    <t>AINT_NET_INTERCO</t>
  </si>
  <si>
    <t>Total costs and expenses</t>
  </si>
  <si>
    <t>ANI_COBT</t>
  </si>
  <si>
    <t>APROV_INCTAX</t>
  </si>
  <si>
    <t>ANI_CONT_OPS</t>
  </si>
  <si>
    <t>ADISCOPS_NET</t>
  </si>
  <si>
    <t>ANI_B4_NCI</t>
  </si>
  <si>
    <t>A609010</t>
  </si>
  <si>
    <t>ANI</t>
  </si>
  <si>
    <t>AS_HFM_0590</t>
  </si>
  <si>
    <t>AS_HFM_0550</t>
  </si>
  <si>
    <t>AS_HFM_0560</t>
  </si>
  <si>
    <t>AS_HFM_0600</t>
  </si>
  <si>
    <t>AS_HFM_0620</t>
  </si>
  <si>
    <t>AS_HFM_0610</t>
  </si>
  <si>
    <t>AS_HFM_0680</t>
  </si>
  <si>
    <t>AS_HFM_0690</t>
  </si>
  <si>
    <t>AS_HFM_0730</t>
  </si>
  <si>
    <t>AS_HFM_0750</t>
  </si>
  <si>
    <t>AS_HFM_0740</t>
  </si>
  <si>
    <t>AS_HFM_0720</t>
  </si>
  <si>
    <t>AS_HFM_0080</t>
  </si>
  <si>
    <t>AS_HFM_0090</t>
  </si>
  <si>
    <t>AS_HFM_0010</t>
  </si>
  <si>
    <t>AS_HFM_0020</t>
  </si>
  <si>
    <t>AOP_EX_SALES_MKTG</t>
  </si>
  <si>
    <t>AOP_EX_GEN_ADMIN</t>
  </si>
  <si>
    <t>AFIN_COST</t>
  </si>
  <si>
    <t>A533020</t>
  </si>
  <si>
    <t>The value of the following accounts must be zero.  Any value must be Corporate approved.</t>
  </si>
  <si>
    <t>ABALANCE</t>
  </si>
  <si>
    <t>AIC_SALES</t>
  </si>
  <si>
    <t>AIC_COST</t>
  </si>
  <si>
    <t>A604100</t>
  </si>
  <si>
    <t>AEXTR_ITEM_NET</t>
  </si>
  <si>
    <t>ACUM_EFFECT_NET</t>
  </si>
  <si>
    <t>A610010</t>
  </si>
  <si>
    <t>AS_HFM_0530</t>
  </si>
  <si>
    <t>AS_HFM_0540</t>
  </si>
  <si>
    <t>AS_HFM_0570</t>
  </si>
  <si>
    <t>AS_HFM_0580</t>
  </si>
  <si>
    <t>AS_HFM_0660</t>
  </si>
  <si>
    <t>AS_HFM_0670</t>
  </si>
  <si>
    <t>AS_HFM_0700</t>
  </si>
  <si>
    <t>AS_HFM_0710</t>
  </si>
  <si>
    <t>Global Ecommerce</t>
  </si>
  <si>
    <t>TOTNAMAIL</t>
  </si>
  <si>
    <t>TOTIMAIL</t>
  </si>
  <si>
    <t xml:space="preserve">   Other</t>
  </si>
  <si>
    <t>DCS + Other Revenue check</t>
  </si>
  <si>
    <t>DCS + EBIT check</t>
  </si>
  <si>
    <t>CHECKS</t>
  </si>
  <si>
    <t>Other income (expense), net</t>
  </si>
  <si>
    <t>(1) Earnings before interest and taxes (EBIT) excludes general corporate expenses, restructuring charges and asset impairments.</t>
  </si>
  <si>
    <t>CHANGE</t>
  </si>
  <si>
    <t>Restated Segments Before</t>
  </si>
  <si>
    <t>Software Solutions</t>
  </si>
  <si>
    <r>
      <t xml:space="preserve">EBIT </t>
    </r>
    <r>
      <rPr>
        <b/>
        <u/>
        <vertAlign val="superscript"/>
        <sz val="11"/>
        <rFont val="Arial"/>
        <family val="2"/>
      </rPr>
      <t>(1)</t>
    </r>
  </si>
  <si>
    <r>
      <rPr>
        <vertAlign val="superscript"/>
        <sz val="11"/>
        <rFont val="Arial"/>
        <family val="2"/>
      </rPr>
      <t>(1)</t>
    </r>
    <r>
      <rPr>
        <sz val="11"/>
        <rFont val="Arial"/>
        <family val="2"/>
      </rPr>
      <t xml:space="preserve">  Segment EBIT excludes interest, taxes, general corporate expenses, restructuring charges and other items, which are not allocated to a particular business segment.</t>
    </r>
  </si>
  <si>
    <r>
      <rPr>
        <vertAlign val="superscript"/>
        <sz val="11"/>
        <rFont val="Arial"/>
        <family val="2"/>
      </rPr>
      <t>(2)</t>
    </r>
    <r>
      <rPr>
        <sz val="11"/>
        <rFont val="Arial"/>
        <family val="2"/>
      </rPr>
      <t xml:space="preserve">  Includes financing interest expense and interest expense, net.</t>
    </r>
  </si>
  <si>
    <t>Other (expense) income, net</t>
  </si>
  <si>
    <t>Restructuring charges and asset impairments, net</t>
  </si>
  <si>
    <t>#NEED_REFRESH</t>
  </si>
  <si>
    <t>Unallocated corporate expenses</t>
  </si>
  <si>
    <t>Acquisition and disposition-related expenses</t>
  </si>
  <si>
    <r>
      <t xml:space="preserve">Interest, net </t>
    </r>
    <r>
      <rPr>
        <vertAlign val="superscript"/>
        <sz val="11"/>
        <rFont val="Arial"/>
        <family val="2"/>
      </rPr>
      <t>(2)</t>
    </r>
  </si>
  <si>
    <t>Income from continuing operations before taxes</t>
  </si>
  <si>
    <t>Reclassified Segment Reporting</t>
  </si>
  <si>
    <t>The Company is presenting historical segment information to reflect the following segment reporting change that was made in first quarter 2017.</t>
  </si>
  <si>
    <t xml:space="preserve">Effective January 1, 2017, the Company revised its segment reporting to reflect a change in how it manages and reports its office shipping solutions, which was previously reported within the Global Ecommerce segment. </t>
  </si>
  <si>
    <t>Historical segment results have been recast to conform to the current presentation.</t>
  </si>
  <si>
    <r>
      <t>The needs of retail and ecommerce clients are different from office shipping clients.  Accordingly, the results for the Company’s office shipping solutions are now reported within SMB Solutions and the retail and ecommerce shipping</t>
    </r>
    <r>
      <rPr>
        <sz val="12"/>
        <color rgb="FFFF0000"/>
        <rFont val="Arial"/>
        <family val="2"/>
      </rPr>
      <t xml:space="preserve"> </t>
    </r>
    <r>
      <rPr>
        <sz val="12"/>
        <rFont val="Arial"/>
        <family val="2"/>
      </rPr>
      <t xml:space="preserve">solutions remain within Global Ecommerce.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</si>
</sst>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s>
  <fonts count="30" x14ac:knownFonts="1">
    <font>
      <sz val="10"/>
      <name val="Arial"/>
      <family val="2"/>
    </font>
    <font>
      <sz val="10"/>
      <color theme="1"/>
      <name val="Arial"/>
      <family val="2"/>
    </font>
    <font>
      <sz val="10"/>
      <color theme="1"/>
      <name val="Arial"/>
      <family val="2"/>
    </font>
    <font>
      <sz val="10"/>
      <name val="Arial"/>
      <family val="2"/>
    </font>
    <font>
      <sz val="12"/>
      <name val="Arial"/>
      <family val="2"/>
    </font>
    <font>
      <sz val="10"/>
      <name val="Book Antiqua"/>
      <family val="1"/>
    </font>
    <font>
      <b/>
      <sz val="10"/>
      <color rgb="FFFF0000"/>
      <name val="Book Antiqua"/>
      <family val="1"/>
    </font>
    <font>
      <b/>
      <sz val="10"/>
      <name val="Book Antiqua"/>
      <family val="1"/>
    </font>
    <font>
      <b/>
      <sz val="12"/>
      <name val="Arial"/>
      <family val="2"/>
    </font>
    <font>
      <b/>
      <sz val="14"/>
      <name val="Arial"/>
      <family val="2"/>
    </font>
    <font>
      <b/>
      <sz val="12"/>
      <color rgb="FFFF0000"/>
      <name val="Arial"/>
      <family val="2"/>
    </font>
    <font>
      <u/>
      <sz val="12"/>
      <name val="Arial"/>
      <family val="2"/>
    </font>
    <font>
      <b/>
      <sz val="8"/>
      <name val="Arial"/>
      <family val="2"/>
    </font>
    <font>
      <vertAlign val="superscript"/>
      <sz val="14"/>
      <name val="Arial"/>
      <family val="2"/>
    </font>
    <font>
      <b/>
      <sz val="10"/>
      <name val="Arial"/>
      <family val="2"/>
    </font>
    <font>
      <sz val="10"/>
      <color indexed="8"/>
      <name val="Arial"/>
      <family val="2"/>
    </font>
    <font>
      <sz val="8"/>
      <name val="Arial"/>
      <family val="2"/>
    </font>
    <font>
      <u/>
      <sz val="10"/>
      <name val="Arial"/>
      <family val="2"/>
    </font>
    <font>
      <i/>
      <sz val="10"/>
      <name val="Arial"/>
      <family val="2"/>
    </font>
    <font>
      <sz val="11"/>
      <name val="Arial"/>
      <family val="2"/>
    </font>
    <font>
      <sz val="11"/>
      <color indexed="12"/>
      <name val="Arial"/>
      <family val="2"/>
    </font>
    <font>
      <b/>
      <sz val="11"/>
      <name val="Arial"/>
      <family val="2"/>
    </font>
    <font>
      <b/>
      <u/>
      <sz val="11"/>
      <name val="Arial"/>
      <family val="2"/>
    </font>
    <font>
      <b/>
      <sz val="14"/>
      <color rgb="FFFF0000"/>
      <name val="Arial"/>
      <family val="2"/>
    </font>
    <font>
      <sz val="20"/>
      <name val="Arial"/>
      <family val="2"/>
    </font>
    <font>
      <b/>
      <sz val="20"/>
      <name val="Arial"/>
      <family val="2"/>
    </font>
    <font>
      <b/>
      <u/>
      <vertAlign val="superscript"/>
      <sz val="11"/>
      <name val="Arial"/>
      <family val="2"/>
    </font>
    <font>
      <vertAlign val="superscript"/>
      <sz val="11"/>
      <name val="Arial"/>
      <family val="2"/>
    </font>
    <font>
      <b/>
      <u/>
      <sz val="12"/>
      <name val="Arial"/>
      <family val="2"/>
    </font>
    <font>
      <sz val="12"/>
      <color rgb="FFFF0000"/>
      <name val="Arial"/>
      <family val="2"/>
    </font>
  </fonts>
  <fills count="10">
    <fill>
      <patternFill patternType="none"/>
    </fill>
    <fill>
      <patternFill patternType="gray125"/>
    </fill>
    <fill>
      <patternFill patternType="solid">
        <fgColor rgb="FFFFFF00"/>
        <bgColor indexed="64"/>
      </patternFill>
    </fill>
    <fill>
      <patternFill patternType="lightGray">
        <fgColor indexed="22"/>
        <bgColor indexed="9"/>
      </patternFill>
    </fill>
    <fill>
      <patternFill patternType="lightGray">
        <fgColor indexed="9"/>
        <bgColor indexed="9"/>
      </patternFill>
    </fill>
    <fill>
      <patternFill patternType="mediumGray">
        <fgColor indexed="9"/>
        <bgColor indexed="44"/>
      </patternFill>
    </fill>
    <fill>
      <patternFill patternType="darkGray">
        <fgColor indexed="9"/>
        <bgColor indexed="29"/>
      </patternFill>
    </fill>
    <fill>
      <patternFill patternType="lightGray">
        <fgColor indexed="43"/>
        <bgColor indexed="9"/>
      </patternFill>
    </fill>
    <fill>
      <patternFill patternType="solid">
        <fgColor theme="6" tint="0.59999389629810485"/>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auto="1"/>
      </top>
      <bottom/>
      <diagonal/>
    </border>
    <border>
      <left/>
      <right/>
      <top/>
      <bottom style="double">
        <color indexed="64"/>
      </bottom>
      <diagonal/>
    </border>
    <border>
      <left/>
      <right/>
      <top style="thin">
        <color indexed="64"/>
      </top>
      <bottom style="double">
        <color indexed="64"/>
      </bottom>
      <diagonal/>
    </border>
    <border>
      <left style="thin">
        <color indexed="8"/>
      </left>
      <right style="thin">
        <color indexed="8"/>
      </right>
      <top style="thin">
        <color indexed="8"/>
      </top>
      <bottom style="thin">
        <color indexed="8"/>
      </bottom>
      <diagonal/>
    </border>
    <border>
      <left style="thin">
        <color indexed="9"/>
      </left>
      <right style="thin">
        <color indexed="9"/>
      </right>
      <top style="thin">
        <color indexed="9"/>
      </top>
      <bottom style="thin">
        <color indexed="9"/>
      </bottom>
      <diagonal/>
    </border>
    <border>
      <left/>
      <right/>
      <top style="thin">
        <color indexed="64"/>
      </top>
      <bottom style="thin">
        <color indexed="64"/>
      </bottom>
      <diagonal/>
    </border>
    <border>
      <left/>
      <right/>
      <top style="thin">
        <color indexed="64"/>
      </top>
      <bottom style="medium">
        <color indexed="64"/>
      </bottom>
      <diagonal/>
    </border>
  </borders>
  <cellStyleXfs count="22">
    <xf numFmtId="0" fontId="0" fillId="0" borderId="0"/>
    <xf numFmtId="43" fontId="1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2" fillId="0" borderId="0" applyFont="0" applyFill="0" applyBorder="0" applyAlignment="0" applyProtection="0"/>
    <xf numFmtId="0" fontId="2" fillId="0" borderId="0"/>
    <xf numFmtId="0" fontId="16" fillId="0" borderId="0"/>
    <xf numFmtId="40" fontId="3" fillId="3" borderId="6"/>
    <xf numFmtId="40" fontId="3" fillId="4" borderId="6"/>
    <xf numFmtId="49" fontId="17" fillId="5" borderId="7">
      <alignment horizontal="center"/>
    </xf>
    <xf numFmtId="49" fontId="3" fillId="5" borderId="7">
      <alignment horizontal="center"/>
    </xf>
    <xf numFmtId="49" fontId="18" fillId="0" borderId="0"/>
    <xf numFmtId="0" fontId="3" fillId="6" borderId="6"/>
    <xf numFmtId="40" fontId="3" fillId="3" borderId="6"/>
    <xf numFmtId="40" fontId="3" fillId="4" borderId="6"/>
    <xf numFmtId="49" fontId="17" fillId="5" borderId="7">
      <alignment vertical="center"/>
    </xf>
    <xf numFmtId="49" fontId="3" fillId="5" borderId="7">
      <alignment vertical="center"/>
    </xf>
    <xf numFmtId="49" fontId="3" fillId="0" borderId="0">
      <alignment horizontal="right"/>
    </xf>
    <xf numFmtId="40" fontId="3" fillId="7" borderId="6"/>
    <xf numFmtId="0" fontId="1" fillId="0" borderId="0"/>
    <xf numFmtId="44" fontId="1" fillId="0" borderId="0" applyFont="0" applyFill="0" applyBorder="0" applyAlignment="0" applyProtection="0"/>
    <xf numFmtId="43" fontId="1" fillId="0" borderId="0" applyFont="0" applyFill="0" applyBorder="0" applyAlignment="0" applyProtection="0"/>
  </cellStyleXfs>
  <cellXfs count="148">
    <xf numFmtId="0" fontId="0" fillId="0" borderId="0" xfId="0"/>
    <xf numFmtId="49" fontId="12" fillId="0" borderId="0" xfId="6" applyNumberFormat="1" applyFont="1" applyAlignment="1">
      <alignment horizontal="left"/>
    </xf>
    <xf numFmtId="165" fontId="19" fillId="0" borderId="0" xfId="2" applyNumberFormat="1" applyFont="1" applyFill="1"/>
    <xf numFmtId="0" fontId="8" fillId="0" borderId="2" xfId="2" quotePrefix="1" applyNumberFormat="1" applyFont="1" applyFill="1" applyBorder="1" applyAlignment="1">
      <alignment horizontal="centerContinuous"/>
    </xf>
    <xf numFmtId="165" fontId="8" fillId="0" borderId="2" xfId="2" applyNumberFormat="1" applyFont="1" applyFill="1" applyBorder="1" applyAlignment="1">
      <alignment horizontal="centerContinuous"/>
    </xf>
    <xf numFmtId="0" fontId="8" fillId="0" borderId="0" xfId="2" applyNumberFormat="1" applyFont="1" applyFill="1" applyBorder="1" applyAlignment="1">
      <alignment horizontal="center"/>
    </xf>
    <xf numFmtId="165" fontId="8" fillId="0" borderId="0" xfId="2" applyNumberFormat="1" applyFont="1" applyFill="1" applyBorder="1" applyAlignment="1">
      <alignment horizontal="centerContinuous"/>
    </xf>
    <xf numFmtId="165" fontId="8" fillId="0" borderId="0" xfId="2" applyNumberFormat="1" applyFont="1" applyFill="1" applyBorder="1" applyAlignment="1">
      <alignment horizontal="center"/>
    </xf>
    <xf numFmtId="0" fontId="8" fillId="0" borderId="2" xfId="2" applyNumberFormat="1" applyFont="1" applyFill="1" applyBorder="1" applyAlignment="1">
      <alignment horizontal="center"/>
    </xf>
    <xf numFmtId="0" fontId="8" fillId="0" borderId="8" xfId="2" applyNumberFormat="1" applyFont="1" applyFill="1" applyBorder="1" applyAlignment="1">
      <alignment horizontal="center"/>
    </xf>
    <xf numFmtId="41" fontId="19" fillId="0" borderId="0" xfId="2" applyNumberFormat="1" applyFont="1"/>
    <xf numFmtId="165" fontId="21" fillId="0" borderId="8" xfId="2" applyNumberFormat="1" applyFont="1" applyBorder="1"/>
    <xf numFmtId="165" fontId="21" fillId="0" borderId="0" xfId="2" applyNumberFormat="1" applyFont="1" applyBorder="1"/>
    <xf numFmtId="165" fontId="19" fillId="0" borderId="0" xfId="2" applyNumberFormat="1" applyFont="1"/>
    <xf numFmtId="165" fontId="21" fillId="0" borderId="2" xfId="2" applyNumberFormat="1" applyFont="1" applyBorder="1"/>
    <xf numFmtId="165" fontId="21" fillId="0" borderId="0" xfId="2" applyNumberFormat="1" applyFont="1"/>
    <xf numFmtId="165" fontId="21" fillId="0" borderId="4" xfId="2" applyNumberFormat="1" applyFont="1" applyBorder="1"/>
    <xf numFmtId="165" fontId="3" fillId="0" borderId="0" xfId="2" applyNumberFormat="1" applyFont="1"/>
    <xf numFmtId="165" fontId="3" fillId="0" borderId="0" xfId="2" applyNumberFormat="1" applyFont="1" applyFill="1"/>
    <xf numFmtId="165" fontId="3" fillId="0" borderId="0" xfId="2" applyNumberFormat="1" applyFont="1" applyBorder="1"/>
    <xf numFmtId="49" fontId="4" fillId="0" borderId="0" xfId="2" applyNumberFormat="1" applyFont="1" applyFill="1" applyBorder="1"/>
    <xf numFmtId="165" fontId="3" fillId="0" borderId="2" xfId="2" applyNumberFormat="1" applyFont="1" applyBorder="1"/>
    <xf numFmtId="165" fontId="3" fillId="8" borderId="2" xfId="2" applyNumberFormat="1" applyFont="1" applyFill="1" applyBorder="1"/>
    <xf numFmtId="165" fontId="19" fillId="8" borderId="0" xfId="2" applyNumberFormat="1" applyFont="1" applyFill="1"/>
    <xf numFmtId="42" fontId="21" fillId="0" borderId="9" xfId="2" applyNumberFormat="1" applyFont="1" applyFill="1" applyBorder="1"/>
    <xf numFmtId="49" fontId="16" fillId="0" borderId="0" xfId="19" applyNumberFormat="1" applyFont="1" applyAlignment="1">
      <alignment horizontal="left"/>
    </xf>
    <xf numFmtId="0" fontId="1" fillId="0" borderId="0" xfId="19"/>
    <xf numFmtId="0" fontId="5" fillId="0" borderId="1" xfId="19" applyFont="1" applyFill="1" applyBorder="1"/>
    <xf numFmtId="0" fontId="7" fillId="0" borderId="1" xfId="19" applyFont="1" applyFill="1" applyBorder="1" applyAlignment="1">
      <alignment horizontal="left"/>
    </xf>
    <xf numFmtId="0" fontId="6" fillId="0" borderId="1" xfId="19" applyFont="1" applyFill="1" applyBorder="1" applyAlignment="1">
      <alignment horizontal="left"/>
    </xf>
    <xf numFmtId="0" fontId="6" fillId="0" borderId="1" xfId="19" applyFont="1" applyFill="1" applyBorder="1"/>
    <xf numFmtId="0" fontId="7" fillId="0" borderId="1" xfId="19" applyFont="1" applyFill="1" applyBorder="1"/>
    <xf numFmtId="0" fontId="19" fillId="0" borderId="0" xfId="19" applyFont="1" applyFill="1"/>
    <xf numFmtId="49" fontId="5" fillId="0" borderId="1" xfId="19" applyNumberFormat="1" applyFont="1" applyFill="1" applyBorder="1"/>
    <xf numFmtId="49" fontId="4" fillId="0" borderId="1" xfId="19" applyNumberFormat="1" applyFont="1" applyFill="1" applyBorder="1" applyAlignment="1">
      <alignment vertical="center" wrapText="1"/>
    </xf>
    <xf numFmtId="0" fontId="3" fillId="0" borderId="1" xfId="19" applyFont="1" applyBorder="1"/>
    <xf numFmtId="49" fontId="3" fillId="0" borderId="1" xfId="19" applyNumberFormat="1" applyFont="1" applyBorder="1"/>
    <xf numFmtId="0" fontId="19" fillId="0" borderId="0" xfId="19" applyFont="1" applyBorder="1"/>
    <xf numFmtId="0" fontId="20" fillId="0" borderId="0" xfId="19" applyFont="1" applyBorder="1"/>
    <xf numFmtId="0" fontId="21" fillId="0" borderId="0" xfId="19" applyFont="1" applyBorder="1" applyAlignment="1"/>
    <xf numFmtId="0" fontId="21" fillId="0" borderId="0" xfId="19" applyFont="1" applyBorder="1" applyAlignment="1">
      <alignment horizontal="center"/>
    </xf>
    <xf numFmtId="0" fontId="19" fillId="0" borderId="0" xfId="19" applyFont="1" applyBorder="1" applyAlignment="1"/>
    <xf numFmtId="0" fontId="1" fillId="0" borderId="2" xfId="19" applyBorder="1" applyAlignment="1">
      <alignment horizontal="centerContinuous"/>
    </xf>
    <xf numFmtId="0" fontId="22" fillId="0" borderId="0" xfId="19" applyFont="1" applyFill="1"/>
    <xf numFmtId="164" fontId="19" fillId="0" borderId="0" xfId="20" applyNumberFormat="1" applyFont="1" applyFill="1" applyBorder="1"/>
    <xf numFmtId="0" fontId="19" fillId="0" borderId="0" xfId="19" quotePrefix="1" applyFont="1" applyFill="1"/>
    <xf numFmtId="0" fontId="21" fillId="0" borderId="0" xfId="19" quotePrefix="1" applyFont="1" applyFill="1"/>
    <xf numFmtId="0" fontId="21" fillId="0" borderId="0" xfId="19" applyFont="1" applyFill="1"/>
    <xf numFmtId="164" fontId="21" fillId="0" borderId="4" xfId="20" applyNumberFormat="1" applyFont="1" applyFill="1" applyBorder="1"/>
    <xf numFmtId="164" fontId="21" fillId="0" borderId="0" xfId="20" applyNumberFormat="1" applyFont="1" applyFill="1" applyBorder="1"/>
    <xf numFmtId="0" fontId="14" fillId="0" borderId="0" xfId="19" applyFont="1"/>
    <xf numFmtId="0" fontId="4" fillId="0" borderId="0" xfId="19" applyFont="1" applyFill="1" applyBorder="1" applyAlignment="1">
      <alignment horizontal="center"/>
    </xf>
    <xf numFmtId="0" fontId="4" fillId="0" borderId="0" xfId="19" applyFont="1" applyFill="1" applyBorder="1"/>
    <xf numFmtId="0" fontId="5" fillId="0" borderId="0" xfId="19" applyFont="1" applyFill="1" applyBorder="1"/>
    <xf numFmtId="0" fontId="3" fillId="0" borderId="1" xfId="19" applyFont="1" applyFill="1" applyBorder="1"/>
    <xf numFmtId="49" fontId="3" fillId="0" borderId="1" xfId="19" applyNumberFormat="1" applyFont="1" applyFill="1" applyBorder="1"/>
    <xf numFmtId="0" fontId="8" fillId="0" borderId="0" xfId="19" applyFont="1" applyFill="1" applyBorder="1" applyAlignment="1">
      <alignment horizontal="left"/>
    </xf>
    <xf numFmtId="0" fontId="8" fillId="0" borderId="0" xfId="19" applyFont="1" applyFill="1" applyBorder="1" applyAlignment="1">
      <alignment horizontal="center"/>
    </xf>
    <xf numFmtId="0" fontId="4" fillId="0" borderId="0" xfId="19" applyFont="1" applyFill="1" applyBorder="1" applyAlignment="1">
      <alignment horizontal="left"/>
    </xf>
    <xf numFmtId="0" fontId="8" fillId="0" borderId="2" xfId="19" applyFont="1" applyFill="1" applyBorder="1" applyAlignment="1">
      <alignment horizontal="centerContinuous"/>
    </xf>
    <xf numFmtId="0" fontId="8" fillId="0" borderId="2" xfId="19" applyFont="1" applyFill="1" applyBorder="1" applyAlignment="1">
      <alignment horizontal="center"/>
    </xf>
    <xf numFmtId="0" fontId="8" fillId="2" borderId="2" xfId="19" applyFont="1" applyFill="1" applyBorder="1" applyAlignment="1">
      <alignment horizontal="center"/>
    </xf>
    <xf numFmtId="0" fontId="4" fillId="0" borderId="2" xfId="19" applyFont="1" applyFill="1" applyBorder="1" applyAlignment="1">
      <alignment horizontal="center"/>
    </xf>
    <xf numFmtId="49" fontId="4" fillId="0" borderId="0" xfId="21" applyNumberFormat="1" applyFont="1" applyFill="1" applyBorder="1"/>
    <xf numFmtId="164" fontId="4" fillId="0" borderId="0" xfId="20" applyNumberFormat="1" applyFont="1" applyFill="1" applyBorder="1"/>
    <xf numFmtId="0" fontId="7" fillId="0" borderId="0" xfId="19" applyFont="1" applyFill="1" applyBorder="1"/>
    <xf numFmtId="165" fontId="4" fillId="0" borderId="0" xfId="21" applyNumberFormat="1" applyFont="1" applyFill="1" applyBorder="1"/>
    <xf numFmtId="165" fontId="4" fillId="0" borderId="3" xfId="21" applyNumberFormat="1" applyFont="1" applyFill="1" applyBorder="1"/>
    <xf numFmtId="49" fontId="8" fillId="0" borderId="0" xfId="21" applyNumberFormat="1" applyFont="1" applyFill="1" applyBorder="1"/>
    <xf numFmtId="0" fontId="8" fillId="0" borderId="0" xfId="19" applyFont="1" applyFill="1" applyBorder="1"/>
    <xf numFmtId="165" fontId="4" fillId="0" borderId="2" xfId="21" applyNumberFormat="1" applyFont="1" applyFill="1" applyBorder="1"/>
    <xf numFmtId="165" fontId="8" fillId="0" borderId="0" xfId="21" applyNumberFormat="1" applyFont="1" applyFill="1" applyBorder="1"/>
    <xf numFmtId="49" fontId="12" fillId="0" borderId="0" xfId="19" applyNumberFormat="1" applyFont="1" applyFill="1" applyAlignment="1">
      <alignment horizontal="left"/>
    </xf>
    <xf numFmtId="49" fontId="4" fillId="2" borderId="0" xfId="21" applyNumberFormat="1" applyFont="1" applyFill="1" applyBorder="1"/>
    <xf numFmtId="0" fontId="4" fillId="2" borderId="0" xfId="19" applyFont="1" applyFill="1" applyBorder="1"/>
    <xf numFmtId="0" fontId="5" fillId="2" borderId="0" xfId="19" applyFont="1" applyFill="1" applyBorder="1"/>
    <xf numFmtId="0" fontId="3" fillId="0" borderId="0" xfId="19" applyFont="1" applyFill="1"/>
    <xf numFmtId="164" fontId="4" fillId="0" borderId="4" xfId="20" applyNumberFormat="1" applyFont="1" applyFill="1" applyBorder="1"/>
    <xf numFmtId="49" fontId="3" fillId="0" borderId="0" xfId="19" applyNumberFormat="1" applyFont="1" applyFill="1" applyAlignment="1">
      <alignment horizontal="left"/>
    </xf>
    <xf numFmtId="44" fontId="4" fillId="0" borderId="0" xfId="20" applyNumberFormat="1" applyFont="1" applyFill="1" applyBorder="1"/>
    <xf numFmtId="43" fontId="4" fillId="0" borderId="0" xfId="21" applyFont="1" applyFill="1" applyBorder="1"/>
    <xf numFmtId="44" fontId="4" fillId="0" borderId="4" xfId="20" applyFont="1" applyFill="1" applyBorder="1"/>
    <xf numFmtId="43" fontId="4" fillId="0" borderId="0" xfId="20" applyNumberFormat="1" applyFont="1" applyFill="1" applyBorder="1"/>
    <xf numFmtId="44" fontId="8" fillId="0" borderId="0" xfId="20" applyFont="1" applyFill="1" applyBorder="1"/>
    <xf numFmtId="49" fontId="13" fillId="0" borderId="0" xfId="21" applyNumberFormat="1" applyFont="1" applyFill="1" applyBorder="1"/>
    <xf numFmtId="0" fontId="3" fillId="0" borderId="0" xfId="19" applyFont="1" applyFill="1" applyBorder="1"/>
    <xf numFmtId="165" fontId="3" fillId="0" borderId="0" xfId="19" applyNumberFormat="1" applyFont="1" applyFill="1" applyBorder="1"/>
    <xf numFmtId="165" fontId="3" fillId="0" borderId="0" xfId="21" applyNumberFormat="1" applyFont="1" applyFill="1" applyBorder="1"/>
    <xf numFmtId="0" fontId="14" fillId="0" borderId="0" xfId="19" applyFont="1" applyFill="1" applyBorder="1"/>
    <xf numFmtId="165" fontId="8" fillId="0" borderId="5" xfId="21" applyNumberFormat="1" applyFont="1" applyFill="1" applyBorder="1"/>
    <xf numFmtId="165" fontId="4" fillId="2" borderId="2" xfId="21" applyNumberFormat="1" applyFont="1" applyFill="1" applyBorder="1"/>
    <xf numFmtId="165" fontId="3" fillId="0" borderId="2" xfId="2" applyNumberFormat="1" applyFont="1" applyFill="1" applyBorder="1"/>
    <xf numFmtId="0" fontId="21" fillId="0" borderId="0" xfId="19" quotePrefix="1" applyFont="1" applyFill="1" applyAlignment="1">
      <alignment horizontal="left" indent="1"/>
    </xf>
    <xf numFmtId="0" fontId="19" fillId="2" borderId="0" xfId="19" applyFont="1" applyFill="1"/>
    <xf numFmtId="0" fontId="21" fillId="0" borderId="0" xfId="19" quotePrefix="1" applyFont="1" applyFill="1" applyAlignment="1">
      <alignment horizontal="left"/>
    </xf>
    <xf numFmtId="0" fontId="24" fillId="0" borderId="0" xfId="19" applyFont="1" applyBorder="1"/>
    <xf numFmtId="0" fontId="25" fillId="0" borderId="0" xfId="19" applyFont="1" applyBorder="1"/>
    <xf numFmtId="0" fontId="8" fillId="9" borderId="0" xfId="0" applyFont="1" applyFill="1"/>
    <xf numFmtId="0" fontId="8" fillId="9" borderId="0" xfId="0" applyFont="1" applyFill="1" applyAlignment="1">
      <alignment vertical="top"/>
    </xf>
    <xf numFmtId="0" fontId="8" fillId="9" borderId="0" xfId="0" applyFont="1" applyFill="1" applyAlignment="1">
      <alignment horizontal="left" vertical="top" wrapText="1"/>
    </xf>
    <xf numFmtId="0" fontId="4" fillId="0" borderId="0" xfId="0" applyFont="1" applyAlignment="1">
      <alignment vertical="center"/>
    </xf>
    <xf numFmtId="0" fontId="0" fillId="9" borderId="0" xfId="0" applyFill="1"/>
    <xf numFmtId="0" fontId="4" fillId="9" borderId="0" xfId="0" applyFont="1" applyFill="1" applyAlignment="1">
      <alignment vertical="center" wrapText="1"/>
    </xf>
    <xf numFmtId="0" fontId="1" fillId="9" borderId="0" xfId="19" applyFill="1"/>
    <xf numFmtId="0" fontId="20" fillId="9" borderId="0" xfId="19" applyFont="1" applyFill="1" applyBorder="1"/>
    <xf numFmtId="165" fontId="19" fillId="9" borderId="0" xfId="2" applyNumberFormat="1" applyFont="1" applyFill="1"/>
    <xf numFmtId="0" fontId="19" fillId="9" borderId="0" xfId="19" applyFont="1" applyFill="1" applyBorder="1"/>
    <xf numFmtId="0" fontId="19" fillId="9" borderId="0" xfId="19" applyFont="1" applyFill="1"/>
    <xf numFmtId="0" fontId="8" fillId="9" borderId="2" xfId="2" quotePrefix="1" applyNumberFormat="1" applyFont="1" applyFill="1" applyBorder="1" applyAlignment="1">
      <alignment horizontal="centerContinuous"/>
    </xf>
    <xf numFmtId="0" fontId="1" fillId="9" borderId="2" xfId="19" applyFill="1" applyBorder="1" applyAlignment="1">
      <alignment horizontal="centerContinuous"/>
    </xf>
    <xf numFmtId="165" fontId="8" fillId="9" borderId="2" xfId="2" applyNumberFormat="1" applyFont="1" applyFill="1" applyBorder="1" applyAlignment="1">
      <alignment horizontal="centerContinuous"/>
    </xf>
    <xf numFmtId="0" fontId="8" fillId="9" borderId="2" xfId="2" applyNumberFormat="1" applyFont="1" applyFill="1" applyBorder="1" applyAlignment="1">
      <alignment horizontal="center"/>
    </xf>
    <xf numFmtId="0" fontId="8" fillId="9" borderId="8" xfId="2" applyNumberFormat="1" applyFont="1" applyFill="1" applyBorder="1" applyAlignment="1">
      <alignment horizontal="center"/>
    </xf>
    <xf numFmtId="0" fontId="22" fillId="9" borderId="0" xfId="19" applyFont="1" applyFill="1"/>
    <xf numFmtId="0" fontId="8" fillId="9" borderId="0" xfId="2" applyNumberFormat="1" applyFont="1" applyFill="1" applyBorder="1" applyAlignment="1">
      <alignment horizontal="center"/>
    </xf>
    <xf numFmtId="164" fontId="19" fillId="9" borderId="0" xfId="20" applyNumberFormat="1" applyFont="1" applyFill="1" applyBorder="1"/>
    <xf numFmtId="0" fontId="19" fillId="9" borderId="0" xfId="19" quotePrefix="1" applyFont="1" applyFill="1"/>
    <xf numFmtId="41" fontId="19" fillId="9" borderId="0" xfId="2" applyNumberFormat="1" applyFont="1" applyFill="1"/>
    <xf numFmtId="0" fontId="21" fillId="9" borderId="0" xfId="19" quotePrefix="1" applyFont="1" applyFill="1"/>
    <xf numFmtId="165" fontId="21" fillId="9" borderId="8" xfId="2" applyNumberFormat="1" applyFont="1" applyFill="1" applyBorder="1"/>
    <xf numFmtId="165" fontId="21" fillId="9" borderId="0" xfId="2" applyNumberFormat="1" applyFont="1" applyFill="1" applyBorder="1"/>
    <xf numFmtId="165" fontId="19" fillId="9" borderId="0" xfId="2" applyNumberFormat="1" applyFont="1" applyFill="1" applyBorder="1"/>
    <xf numFmtId="165" fontId="19" fillId="9" borderId="2" xfId="2" applyNumberFormat="1" applyFont="1" applyFill="1" applyBorder="1"/>
    <xf numFmtId="165" fontId="21" fillId="9" borderId="2" xfId="2" applyNumberFormat="1" applyFont="1" applyFill="1" applyBorder="1"/>
    <xf numFmtId="0" fontId="21" fillId="9" borderId="0" xfId="19" quotePrefix="1" applyFont="1" applyFill="1" applyAlignment="1">
      <alignment horizontal="left"/>
    </xf>
    <xf numFmtId="0" fontId="21" fillId="9" borderId="0" xfId="19" applyFont="1" applyFill="1"/>
    <xf numFmtId="164" fontId="21" fillId="9" borderId="4" xfId="20" applyNumberFormat="1" applyFont="1" applyFill="1" applyBorder="1"/>
    <xf numFmtId="165" fontId="21" fillId="9" borderId="0" xfId="2" applyNumberFormat="1" applyFont="1" applyFill="1"/>
    <xf numFmtId="0" fontId="19" fillId="9" borderId="0" xfId="19" quotePrefix="1" applyFont="1" applyFill="1" applyBorder="1"/>
    <xf numFmtId="0" fontId="1" fillId="9" borderId="0" xfId="19" applyFont="1" applyFill="1" applyBorder="1"/>
    <xf numFmtId="0" fontId="19" fillId="9" borderId="0" xfId="19" quotePrefix="1" applyFont="1" applyFill="1" applyAlignment="1">
      <alignment horizontal="left"/>
    </xf>
    <xf numFmtId="0" fontId="1" fillId="9" borderId="0" xfId="19" applyFont="1" applyFill="1"/>
    <xf numFmtId="0" fontId="21" fillId="9" borderId="0" xfId="19" quotePrefix="1" applyFont="1" applyFill="1" applyBorder="1"/>
    <xf numFmtId="164" fontId="21" fillId="9" borderId="0" xfId="20" applyNumberFormat="1" applyFont="1" applyFill="1" applyBorder="1"/>
    <xf numFmtId="0" fontId="14" fillId="9" borderId="0" xfId="19" applyFont="1" applyFill="1"/>
    <xf numFmtId="0" fontId="14" fillId="9" borderId="0" xfId="19" applyFont="1" applyFill="1" applyBorder="1"/>
    <xf numFmtId="0" fontId="28" fillId="9" borderId="0" xfId="0" applyFont="1" applyFill="1" applyAlignment="1">
      <alignment horizontal="left"/>
    </xf>
    <xf numFmtId="0" fontId="4" fillId="9" borderId="0" xfId="0" applyFont="1" applyFill="1" applyAlignment="1">
      <alignment horizontal="left" vertical="center"/>
    </xf>
    <xf numFmtId="0" fontId="4" fillId="9" borderId="0" xfId="0" applyFont="1" applyFill="1" applyAlignment="1">
      <alignment horizontal="left" vertical="center" wrapText="1"/>
    </xf>
    <xf numFmtId="0" fontId="8" fillId="9" borderId="0" xfId="0" applyFont="1" applyFill="1" applyAlignment="1">
      <alignment horizontal="left" vertical="top"/>
    </xf>
    <xf numFmtId="0" fontId="8" fillId="9" borderId="0" xfId="0" applyFont="1" applyFill="1" applyAlignment="1">
      <alignment horizontal="left"/>
    </xf>
    <xf numFmtId="0" fontId="11" fillId="0" borderId="0" xfId="19" applyFont="1" applyFill="1" applyBorder="1" applyAlignment="1">
      <alignment horizontal="center"/>
    </xf>
    <xf numFmtId="0" fontId="8" fillId="0" borderId="0" xfId="19" applyFont="1" applyFill="1" applyBorder="1" applyAlignment="1">
      <alignment horizontal="center"/>
    </xf>
    <xf numFmtId="0" fontId="9" fillId="0" borderId="0" xfId="19" applyFont="1" applyFill="1" applyBorder="1" applyAlignment="1">
      <alignment horizontal="center"/>
    </xf>
    <xf numFmtId="0" fontId="4" fillId="9" borderId="0" xfId="0" applyFont="1" applyFill="1" applyAlignment="1">
      <alignment horizontal="left" vertical="center" wrapText="1"/>
    </xf>
    <xf numFmtId="0" fontId="9" fillId="9" borderId="0" xfId="19" applyFont="1" applyFill="1" applyBorder="1" applyAlignment="1">
      <alignment horizontal="center"/>
    </xf>
    <xf numFmtId="0" fontId="8" fillId="9" borderId="2" xfId="2" quotePrefix="1" applyNumberFormat="1" applyFont="1" applyFill="1" applyBorder="1" applyAlignment="1">
      <alignment horizontal="center"/>
    </xf>
    <xf numFmtId="0" fontId="9" fillId="0" borderId="0" xfId="19" applyFont="1" applyBorder="1" applyAlignment="1">
      <alignment horizontal="center"/>
    </xf>
  </cellXfs>
  <cellStyles count="22">
    <cellStyle name="Comma 16" xfId="1"/>
    <cellStyle name="Comma 2" xfId="2"/>
    <cellStyle name="Comma 3" xfId="21"/>
    <cellStyle name="Comma 5" xfId="3"/>
    <cellStyle name="Currency 2" xfId="4"/>
    <cellStyle name="Currency 3" xfId="20"/>
    <cellStyle name="Normal" xfId="0" builtinId="0"/>
    <cellStyle name="Normal 2" xfId="5"/>
    <cellStyle name="Normal 3" xfId="6"/>
    <cellStyle name="Normal 4" xfId="19"/>
    <cellStyle name="SAS FM Client calculated data cell (data entry table)" xfId="7"/>
    <cellStyle name="SAS FM Client calculated data cell (read only table)" xfId="8"/>
    <cellStyle name="SAS FM Column drillable header" xfId="9"/>
    <cellStyle name="SAS FM Column header" xfId="10"/>
    <cellStyle name="SAS FM Drill path" xfId="11"/>
    <cellStyle name="SAS FM Invalid data cell" xfId="12"/>
    <cellStyle name="SAS FM Read-only data cell (data entry table)" xfId="13"/>
    <cellStyle name="SAS FM Read-only data cell (read-only table)" xfId="14"/>
    <cellStyle name="SAS FM Row drillable header" xfId="15"/>
    <cellStyle name="SAS FM Row header" xfId="16"/>
    <cellStyle name="SAS FM Slicers" xfId="17"/>
    <cellStyle name="SAS FM Writeable data cell"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43</xdr:col>
      <xdr:colOff>3794815</xdr:colOff>
      <xdr:row>13</xdr:row>
      <xdr:rowOff>110623</xdr:rowOff>
    </xdr:from>
    <xdr:ext cx="3665748" cy="937629"/>
    <xdr:sp macro="" textlink="">
      <xdr:nvSpPr>
        <xdr:cNvPr id="2" name="Rectangle 1"/>
        <xdr:cNvSpPr/>
      </xdr:nvSpPr>
      <xdr:spPr>
        <a:xfrm>
          <a:off x="4048815" y="110623"/>
          <a:ext cx="3665748" cy="937629"/>
        </a:xfrm>
        <a:prstGeom prst="rect">
          <a:avLst/>
        </a:prstGeom>
        <a:noFill/>
      </xdr:spPr>
      <xdr:txBody>
        <a:bodyPr wrap="none" lIns="91440" tIns="45720" rIns="91440" bIns="45720">
          <a:spAutoFit/>
        </a:bodyPr>
        <a:lstStyle/>
        <a:p>
          <a:pPr algn="ctr"/>
          <a:r>
            <a:rPr lang="en-US" sz="5400" b="0" cap="none" spc="0">
              <a:ln w="0"/>
              <a:solidFill>
                <a:schemeClr val="accent1"/>
              </a:solidFill>
              <a:effectLst>
                <a:outerShdw blurRad="38100" dist="25400" dir="5400000" algn="ctr" rotWithShape="0">
                  <a:srgbClr val="6E747A">
                    <a:alpha val="43000"/>
                  </a:srgbClr>
                </a:outerShdw>
              </a:effectLst>
            </a:rPr>
            <a:t>not updated</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78"/>
  <sheetViews>
    <sheetView view="pageBreakPreview" topLeftCell="C14" zoomScale="60" zoomScaleNormal="80" workbookViewId="0">
      <pane xSplit="2" ySplit="6" topLeftCell="AQ20" activePane="bottomRight" state="frozen"/>
      <selection activeCell="C14" sqref="C14"/>
      <selection pane="topRight" activeCell="E14" sqref="E14"/>
      <selection pane="bottomLeft" activeCell="C20" sqref="C20"/>
      <selection pane="bottomRight" activeCell="AS26" sqref="AS26"/>
    </sheetView>
  </sheetViews>
  <sheetFormatPr defaultColWidth="9.109375" defaultRowHeight="15.6" outlineLevelRow="1" outlineLevelCol="2" x14ac:dyDescent="0.3"/>
  <cols>
    <col min="1" max="1" width="28.109375" style="51" hidden="1" customWidth="1" outlineLevel="1"/>
    <col min="2" max="2" width="56" style="52" hidden="1" customWidth="1" outlineLevel="2"/>
    <col min="3" max="3" width="3.6640625" style="51" hidden="1" customWidth="1" outlineLevel="1"/>
    <col min="4" max="4" width="63.109375" style="52" hidden="1" customWidth="1" outlineLevel="1"/>
    <col min="5" max="5" width="14.6640625" style="52" hidden="1" customWidth="1" outlineLevel="1"/>
    <col min="6" max="6" width="14.6640625" style="52" hidden="1" customWidth="1" outlineLevel="2"/>
    <col min="7" max="9" width="14.6640625" style="53" hidden="1" customWidth="1" outlineLevel="2"/>
    <col min="10" max="10" width="3.6640625" style="53" hidden="1" customWidth="1" outlineLevel="1" collapsed="1"/>
    <col min="11" max="15" width="14.6640625" style="53" hidden="1" customWidth="1" outlineLevel="1"/>
    <col min="16" max="16" width="3.6640625" style="53" hidden="1" customWidth="1" outlineLevel="1"/>
    <col min="17" max="21" width="14.6640625" style="53" hidden="1" customWidth="1" outlineLevel="1"/>
    <col min="22" max="22" width="0" style="53" hidden="1" customWidth="1" outlineLevel="1"/>
    <col min="23" max="23" width="3.6640625" style="51" hidden="1" customWidth="1" outlineLevel="1"/>
    <col min="24" max="24" width="63.109375" style="52" hidden="1" customWidth="1" outlineLevel="1"/>
    <col min="25" max="25" width="14.6640625" style="52" hidden="1" customWidth="1" outlineLevel="1"/>
    <col min="26" max="26" width="14.6640625" style="52" hidden="1" customWidth="1" outlineLevel="2"/>
    <col min="27" max="29" width="14.6640625" style="53" hidden="1" customWidth="1" outlineLevel="2"/>
    <col min="30" max="30" width="3.6640625" style="53" hidden="1" customWidth="1" outlineLevel="1" collapsed="1"/>
    <col min="31" max="35" width="14.6640625" style="53" hidden="1" customWidth="1" outlineLevel="1"/>
    <col min="36" max="36" width="3.6640625" style="53" hidden="1" customWidth="1" outlineLevel="1"/>
    <col min="37" max="41" width="14.6640625" style="53" hidden="1" customWidth="1" outlineLevel="1"/>
    <col min="42" max="42" width="0" style="53" hidden="1" customWidth="1" outlineLevel="1"/>
    <col min="43" max="43" width="3.6640625" style="51" customWidth="1" collapsed="1"/>
    <col min="44" max="44" width="63.109375" style="52" customWidth="1"/>
    <col min="45" max="45" width="14.6640625" style="52" customWidth="1"/>
    <col min="46" max="46" width="14.6640625" style="52" customWidth="1" outlineLevel="1"/>
    <col min="47" max="49" width="14.6640625" style="53" customWidth="1" outlineLevel="1"/>
    <col min="50" max="50" width="3.6640625" style="53" customWidth="1"/>
    <col min="51" max="55" width="14.6640625" style="53" customWidth="1"/>
    <col min="56" max="56" width="3.6640625" style="53" customWidth="1"/>
    <col min="57" max="61" width="14.6640625" style="53" customWidth="1"/>
    <col min="62" max="16384" width="9.109375" style="53"/>
  </cols>
  <sheetData>
    <row r="1" spans="1:61" hidden="1" outlineLevel="1" x14ac:dyDescent="0.3">
      <c r="E1" s="27" t="s">
        <v>0</v>
      </c>
      <c r="F1" s="27" t="s">
        <v>0</v>
      </c>
      <c r="G1" s="27" t="s">
        <v>0</v>
      </c>
      <c r="H1" s="27" t="s">
        <v>0</v>
      </c>
      <c r="I1" s="27" t="s">
        <v>0</v>
      </c>
      <c r="J1" s="27"/>
      <c r="K1" s="27" t="s">
        <v>0</v>
      </c>
      <c r="L1" s="27" t="s">
        <v>0</v>
      </c>
      <c r="M1" s="27" t="s">
        <v>0</v>
      </c>
      <c r="N1" s="27" t="s">
        <v>0</v>
      </c>
      <c r="O1" s="27" t="s">
        <v>0</v>
      </c>
      <c r="P1" s="27"/>
      <c r="Q1" s="27" t="s">
        <v>0</v>
      </c>
      <c r="R1" s="27" t="s">
        <v>0</v>
      </c>
      <c r="S1" s="27" t="s">
        <v>0</v>
      </c>
      <c r="T1" s="27" t="s">
        <v>0</v>
      </c>
      <c r="U1" s="27" t="s">
        <v>0</v>
      </c>
      <c r="Y1" s="27" t="s">
        <v>0</v>
      </c>
      <c r="Z1" s="27" t="s">
        <v>0</v>
      </c>
      <c r="AA1" s="27" t="s">
        <v>0</v>
      </c>
      <c r="AB1" s="27" t="s">
        <v>0</v>
      </c>
      <c r="AC1" s="27" t="s">
        <v>0</v>
      </c>
      <c r="AD1" s="27"/>
      <c r="AE1" s="27" t="s">
        <v>0</v>
      </c>
      <c r="AF1" s="27" t="s">
        <v>0</v>
      </c>
      <c r="AG1" s="27" t="s">
        <v>0</v>
      </c>
      <c r="AH1" s="27" t="s">
        <v>0</v>
      </c>
      <c r="AI1" s="27" t="s">
        <v>0</v>
      </c>
      <c r="AJ1" s="27"/>
      <c r="AK1" s="27" t="s">
        <v>0</v>
      </c>
      <c r="AL1" s="27" t="s">
        <v>0</v>
      </c>
      <c r="AM1" s="27" t="s">
        <v>0</v>
      </c>
      <c r="AN1" s="27" t="s">
        <v>0</v>
      </c>
      <c r="AO1" s="27" t="s">
        <v>0</v>
      </c>
      <c r="AS1" s="27" t="s">
        <v>0</v>
      </c>
      <c r="AT1" s="27" t="s">
        <v>0</v>
      </c>
      <c r="AU1" s="27" t="s">
        <v>0</v>
      </c>
      <c r="AV1" s="27" t="s">
        <v>0</v>
      </c>
      <c r="AW1" s="27" t="s">
        <v>0</v>
      </c>
      <c r="AX1" s="27"/>
      <c r="AY1" s="27" t="s">
        <v>0</v>
      </c>
      <c r="AZ1" s="27" t="s">
        <v>0</v>
      </c>
      <c r="BA1" s="27" t="s">
        <v>0</v>
      </c>
      <c r="BB1" s="27" t="s">
        <v>0</v>
      </c>
      <c r="BC1" s="27" t="s">
        <v>0</v>
      </c>
      <c r="BD1" s="27"/>
      <c r="BE1" s="27" t="s">
        <v>0</v>
      </c>
      <c r="BF1" s="27" t="s">
        <v>0</v>
      </c>
      <c r="BG1" s="27" t="s">
        <v>0</v>
      </c>
      <c r="BH1" s="27" t="s">
        <v>0</v>
      </c>
      <c r="BI1" s="27" t="s">
        <v>0</v>
      </c>
    </row>
    <row r="2" spans="1:61" hidden="1" outlineLevel="1" x14ac:dyDescent="0.3">
      <c r="E2" s="29">
        <v>2014</v>
      </c>
      <c r="F2" s="28">
        <v>2014</v>
      </c>
      <c r="G2" s="28">
        <v>2014</v>
      </c>
      <c r="H2" s="28">
        <v>2014</v>
      </c>
      <c r="I2" s="28">
        <v>2014</v>
      </c>
      <c r="J2" s="28"/>
      <c r="K2" s="29">
        <v>2013</v>
      </c>
      <c r="L2" s="28">
        <v>2013</v>
      </c>
      <c r="M2" s="28">
        <v>2013</v>
      </c>
      <c r="N2" s="28">
        <v>2013</v>
      </c>
      <c r="O2" s="28">
        <v>2013</v>
      </c>
      <c r="P2" s="28"/>
      <c r="Q2" s="29">
        <v>2012</v>
      </c>
      <c r="R2" s="28">
        <v>2012</v>
      </c>
      <c r="S2" s="28">
        <v>2012</v>
      </c>
      <c r="T2" s="28">
        <v>2012</v>
      </c>
      <c r="U2" s="28">
        <v>2012</v>
      </c>
      <c r="Y2" s="29">
        <v>2014</v>
      </c>
      <c r="Z2" s="28">
        <v>2014</v>
      </c>
      <c r="AA2" s="28">
        <v>2014</v>
      </c>
      <c r="AB2" s="28">
        <v>2014</v>
      </c>
      <c r="AC2" s="28">
        <v>2014</v>
      </c>
      <c r="AD2" s="28"/>
      <c r="AE2" s="29">
        <v>2013</v>
      </c>
      <c r="AF2" s="28">
        <v>2013</v>
      </c>
      <c r="AG2" s="28">
        <v>2013</v>
      </c>
      <c r="AH2" s="28">
        <v>2013</v>
      </c>
      <c r="AI2" s="28">
        <v>2013</v>
      </c>
      <c r="AJ2" s="28"/>
      <c r="AK2" s="29">
        <v>2012</v>
      </c>
      <c r="AL2" s="28">
        <v>2012</v>
      </c>
      <c r="AM2" s="28">
        <v>2012</v>
      </c>
      <c r="AN2" s="28">
        <v>2012</v>
      </c>
      <c r="AO2" s="28">
        <v>2012</v>
      </c>
      <c r="AS2" s="29">
        <v>2014</v>
      </c>
      <c r="AT2" s="28">
        <f>+AS2</f>
        <v>2014</v>
      </c>
      <c r="AU2" s="28">
        <f>+AT2</f>
        <v>2014</v>
      </c>
      <c r="AV2" s="28">
        <f>+AU2</f>
        <v>2014</v>
      </c>
      <c r="AW2" s="28">
        <f>+AV2</f>
        <v>2014</v>
      </c>
      <c r="AX2" s="28"/>
      <c r="AY2" s="29">
        <v>2013</v>
      </c>
      <c r="AZ2" s="28">
        <f t="shared" ref="AZ2:BA2" si="0">+AY2</f>
        <v>2013</v>
      </c>
      <c r="BA2" s="28">
        <f t="shared" si="0"/>
        <v>2013</v>
      </c>
      <c r="BB2" s="28">
        <f>+BA2</f>
        <v>2013</v>
      </c>
      <c r="BC2" s="28">
        <f>+BB2</f>
        <v>2013</v>
      </c>
      <c r="BD2" s="28"/>
      <c r="BE2" s="29">
        <v>2012</v>
      </c>
      <c r="BF2" s="28">
        <f t="shared" ref="BF2:BG2" si="1">+BE2</f>
        <v>2012</v>
      </c>
      <c r="BG2" s="28">
        <f t="shared" si="1"/>
        <v>2012</v>
      </c>
      <c r="BH2" s="28">
        <f>+BG2</f>
        <v>2012</v>
      </c>
      <c r="BI2" s="28">
        <f>+BH2</f>
        <v>2012</v>
      </c>
    </row>
    <row r="3" spans="1:61" hidden="1" outlineLevel="1" x14ac:dyDescent="0.3">
      <c r="E3" s="31" t="s">
        <v>1</v>
      </c>
      <c r="F3" s="31" t="s">
        <v>2</v>
      </c>
      <c r="G3" s="31" t="s">
        <v>3</v>
      </c>
      <c r="H3" s="31" t="s">
        <v>4</v>
      </c>
      <c r="I3" s="31" t="s">
        <v>4</v>
      </c>
      <c r="J3" s="31"/>
      <c r="K3" s="31" t="s">
        <v>1</v>
      </c>
      <c r="L3" s="31" t="s">
        <v>2</v>
      </c>
      <c r="M3" s="31" t="s">
        <v>3</v>
      </c>
      <c r="N3" s="31" t="s">
        <v>4</v>
      </c>
      <c r="O3" s="31" t="s">
        <v>4</v>
      </c>
      <c r="P3" s="31"/>
      <c r="Q3" s="31" t="s">
        <v>1</v>
      </c>
      <c r="R3" s="31" t="s">
        <v>2</v>
      </c>
      <c r="S3" s="31" t="s">
        <v>3</v>
      </c>
      <c r="T3" s="31" t="s">
        <v>4</v>
      </c>
      <c r="U3" s="31" t="s">
        <v>4</v>
      </c>
      <c r="Y3" s="31" t="s">
        <v>1</v>
      </c>
      <c r="Z3" s="31" t="s">
        <v>2</v>
      </c>
      <c r="AA3" s="31" t="s">
        <v>3</v>
      </c>
      <c r="AB3" s="31" t="s">
        <v>4</v>
      </c>
      <c r="AC3" s="31" t="s">
        <v>4</v>
      </c>
      <c r="AD3" s="31"/>
      <c r="AE3" s="31" t="s">
        <v>1</v>
      </c>
      <c r="AF3" s="31" t="s">
        <v>2</v>
      </c>
      <c r="AG3" s="31" t="s">
        <v>3</v>
      </c>
      <c r="AH3" s="31" t="s">
        <v>4</v>
      </c>
      <c r="AI3" s="31" t="s">
        <v>4</v>
      </c>
      <c r="AJ3" s="31"/>
      <c r="AK3" s="31" t="s">
        <v>1</v>
      </c>
      <c r="AL3" s="31" t="s">
        <v>2</v>
      </c>
      <c r="AM3" s="31" t="s">
        <v>3</v>
      </c>
      <c r="AN3" s="31" t="s">
        <v>4</v>
      </c>
      <c r="AO3" s="31" t="s">
        <v>4</v>
      </c>
      <c r="AS3" s="31" t="s">
        <v>1</v>
      </c>
      <c r="AT3" s="31" t="s">
        <v>2</v>
      </c>
      <c r="AU3" s="31" t="s">
        <v>3</v>
      </c>
      <c r="AV3" s="31" t="s">
        <v>4</v>
      </c>
      <c r="AW3" s="31" t="s">
        <v>4</v>
      </c>
      <c r="AX3" s="31"/>
      <c r="AY3" s="31" t="s">
        <v>1</v>
      </c>
      <c r="AZ3" s="31" t="s">
        <v>2</v>
      </c>
      <c r="BA3" s="31" t="s">
        <v>3</v>
      </c>
      <c r="BB3" s="31" t="s">
        <v>4</v>
      </c>
      <c r="BC3" s="31" t="s">
        <v>4</v>
      </c>
      <c r="BD3" s="31"/>
      <c r="BE3" s="31" t="s">
        <v>1</v>
      </c>
      <c r="BF3" s="31" t="s">
        <v>2</v>
      </c>
      <c r="BG3" s="31" t="s">
        <v>3</v>
      </c>
      <c r="BH3" s="31" t="s">
        <v>4</v>
      </c>
      <c r="BI3" s="31" t="s">
        <v>4</v>
      </c>
    </row>
    <row r="4" spans="1:61" hidden="1" outlineLevel="1" x14ac:dyDescent="0.3">
      <c r="E4" s="31" t="s">
        <v>5</v>
      </c>
      <c r="F4" s="31" t="s">
        <v>5</v>
      </c>
      <c r="G4" s="31" t="s">
        <v>5</v>
      </c>
      <c r="H4" s="31" t="s">
        <v>5</v>
      </c>
      <c r="I4" s="31" t="s">
        <v>6</v>
      </c>
      <c r="J4" s="31"/>
      <c r="K4" s="31" t="s">
        <v>5</v>
      </c>
      <c r="L4" s="31" t="s">
        <v>5</v>
      </c>
      <c r="M4" s="31" t="s">
        <v>5</v>
      </c>
      <c r="N4" s="31" t="s">
        <v>5</v>
      </c>
      <c r="O4" s="31" t="s">
        <v>6</v>
      </c>
      <c r="P4" s="31"/>
      <c r="Q4" s="31" t="s">
        <v>5</v>
      </c>
      <c r="R4" s="31" t="s">
        <v>5</v>
      </c>
      <c r="S4" s="31" t="s">
        <v>5</v>
      </c>
      <c r="T4" s="31" t="s">
        <v>5</v>
      </c>
      <c r="U4" s="31" t="s">
        <v>6</v>
      </c>
      <c r="Y4" s="31" t="s">
        <v>5</v>
      </c>
      <c r="Z4" s="31" t="s">
        <v>5</v>
      </c>
      <c r="AA4" s="31" t="s">
        <v>5</v>
      </c>
      <c r="AB4" s="31" t="s">
        <v>5</v>
      </c>
      <c r="AC4" s="31" t="s">
        <v>6</v>
      </c>
      <c r="AD4" s="31"/>
      <c r="AE4" s="31" t="s">
        <v>5</v>
      </c>
      <c r="AF4" s="31" t="s">
        <v>5</v>
      </c>
      <c r="AG4" s="31" t="s">
        <v>5</v>
      </c>
      <c r="AH4" s="31" t="s">
        <v>5</v>
      </c>
      <c r="AI4" s="31" t="s">
        <v>6</v>
      </c>
      <c r="AJ4" s="31"/>
      <c r="AK4" s="31" t="s">
        <v>5</v>
      </c>
      <c r="AL4" s="31" t="s">
        <v>5</v>
      </c>
      <c r="AM4" s="31" t="s">
        <v>5</v>
      </c>
      <c r="AN4" s="31" t="s">
        <v>5</v>
      </c>
      <c r="AO4" s="31" t="s">
        <v>6</v>
      </c>
      <c r="AS4" s="31" t="s">
        <v>5</v>
      </c>
      <c r="AT4" s="31" t="s">
        <v>5</v>
      </c>
      <c r="AU4" s="31" t="s">
        <v>5</v>
      </c>
      <c r="AV4" s="31" t="s">
        <v>5</v>
      </c>
      <c r="AW4" s="31" t="s">
        <v>6</v>
      </c>
      <c r="AX4" s="31"/>
      <c r="AY4" s="31" t="s">
        <v>5</v>
      </c>
      <c r="AZ4" s="31" t="s">
        <v>5</v>
      </c>
      <c r="BA4" s="31" t="s">
        <v>5</v>
      </c>
      <c r="BB4" s="31" t="s">
        <v>5</v>
      </c>
      <c r="BC4" s="31" t="s">
        <v>6</v>
      </c>
      <c r="BD4" s="31"/>
      <c r="BE4" s="31" t="s">
        <v>5</v>
      </c>
      <c r="BF4" s="31" t="s">
        <v>5</v>
      </c>
      <c r="BG4" s="31" t="s">
        <v>5</v>
      </c>
      <c r="BH4" s="31" t="s">
        <v>5</v>
      </c>
      <c r="BI4" s="31" t="s">
        <v>6</v>
      </c>
    </row>
    <row r="5" spans="1:61" hidden="1" outlineLevel="1" x14ac:dyDescent="0.3">
      <c r="A5" s="51" t="s">
        <v>126</v>
      </c>
      <c r="E5" s="33" t="s">
        <v>7</v>
      </c>
      <c r="F5" s="33" t="s">
        <v>7</v>
      </c>
      <c r="G5" s="33" t="s">
        <v>7</v>
      </c>
      <c r="H5" s="33" t="s">
        <v>7</v>
      </c>
      <c r="I5" s="33" t="s">
        <v>7</v>
      </c>
      <c r="J5" s="33"/>
      <c r="K5" s="33" t="s">
        <v>7</v>
      </c>
      <c r="L5" s="33" t="s">
        <v>7</v>
      </c>
      <c r="M5" s="33" t="s">
        <v>7</v>
      </c>
      <c r="N5" s="33" t="s">
        <v>7</v>
      </c>
      <c r="O5" s="33" t="s">
        <v>7</v>
      </c>
      <c r="P5" s="33"/>
      <c r="Q5" s="33" t="s">
        <v>7</v>
      </c>
      <c r="R5" s="33" t="s">
        <v>7</v>
      </c>
      <c r="S5" s="33" t="s">
        <v>7</v>
      </c>
      <c r="T5" s="33" t="s">
        <v>7</v>
      </c>
      <c r="U5" s="33" t="s">
        <v>7</v>
      </c>
      <c r="Y5" s="33" t="s">
        <v>7</v>
      </c>
      <c r="Z5" s="33" t="s">
        <v>7</v>
      </c>
      <c r="AA5" s="33" t="s">
        <v>7</v>
      </c>
      <c r="AB5" s="33" t="s">
        <v>7</v>
      </c>
      <c r="AC5" s="33" t="s">
        <v>7</v>
      </c>
      <c r="AD5" s="33" t="s">
        <v>7</v>
      </c>
      <c r="AE5" s="33" t="s">
        <v>7</v>
      </c>
      <c r="AF5" s="33" t="s">
        <v>7</v>
      </c>
      <c r="AG5" s="33" t="s">
        <v>7</v>
      </c>
      <c r="AH5" s="33" t="s">
        <v>7</v>
      </c>
      <c r="AI5" s="33" t="s">
        <v>7</v>
      </c>
      <c r="AJ5" s="33" t="s">
        <v>7</v>
      </c>
      <c r="AK5" s="33" t="s">
        <v>7</v>
      </c>
      <c r="AL5" s="33" t="s">
        <v>7</v>
      </c>
      <c r="AM5" s="33" t="s">
        <v>7</v>
      </c>
      <c r="AN5" s="33" t="s">
        <v>7</v>
      </c>
      <c r="AO5" s="33" t="s">
        <v>7</v>
      </c>
      <c r="AS5" s="33" t="s">
        <v>7</v>
      </c>
      <c r="AT5" s="33" t="s">
        <v>7</v>
      </c>
      <c r="AU5" s="33" t="s">
        <v>7</v>
      </c>
      <c r="AV5" s="33" t="s">
        <v>7</v>
      </c>
      <c r="AW5" s="33" t="s">
        <v>7</v>
      </c>
      <c r="AX5" s="33"/>
      <c r="AY5" s="33" t="s">
        <v>7</v>
      </c>
      <c r="AZ5" s="33" t="s">
        <v>7</v>
      </c>
      <c r="BA5" s="33" t="s">
        <v>7</v>
      </c>
      <c r="BB5" s="33" t="s">
        <v>7</v>
      </c>
      <c r="BC5" s="33" t="s">
        <v>7</v>
      </c>
      <c r="BD5" s="33"/>
      <c r="BE5" s="33" t="s">
        <v>7</v>
      </c>
      <c r="BF5" s="33" t="s">
        <v>7</v>
      </c>
      <c r="BG5" s="33" t="s">
        <v>7</v>
      </c>
      <c r="BH5" s="33" t="s">
        <v>7</v>
      </c>
      <c r="BI5" s="33" t="s">
        <v>7</v>
      </c>
    </row>
    <row r="6" spans="1:61" ht="135" hidden="1" outlineLevel="1" x14ac:dyDescent="0.3">
      <c r="E6" s="34" t="s">
        <v>8</v>
      </c>
      <c r="F6" s="34" t="s">
        <v>8</v>
      </c>
      <c r="G6" s="34" t="s">
        <v>8</v>
      </c>
      <c r="H6" s="34" t="s">
        <v>8</v>
      </c>
      <c r="I6" s="34" t="s">
        <v>8</v>
      </c>
      <c r="J6" s="34"/>
      <c r="K6" s="34" t="s">
        <v>8</v>
      </c>
      <c r="L6" s="34" t="s">
        <v>8</v>
      </c>
      <c r="M6" s="34" t="s">
        <v>8</v>
      </c>
      <c r="N6" s="34" t="s">
        <v>8</v>
      </c>
      <c r="O6" s="34" t="s">
        <v>8</v>
      </c>
      <c r="P6" s="34"/>
      <c r="Q6" s="34" t="s">
        <v>8</v>
      </c>
      <c r="R6" s="34" t="s">
        <v>8</v>
      </c>
      <c r="S6" s="34" t="s">
        <v>8</v>
      </c>
      <c r="T6" s="34" t="s">
        <v>8</v>
      </c>
      <c r="U6" s="34" t="s">
        <v>8</v>
      </c>
      <c r="Y6" s="34" t="s">
        <v>8</v>
      </c>
      <c r="Z6" s="34" t="s">
        <v>8</v>
      </c>
      <c r="AA6" s="34" t="s">
        <v>8</v>
      </c>
      <c r="AB6" s="34" t="s">
        <v>8</v>
      </c>
      <c r="AC6" s="34" t="s">
        <v>8</v>
      </c>
      <c r="AD6" s="34" t="s">
        <v>8</v>
      </c>
      <c r="AE6" s="34" t="s">
        <v>8</v>
      </c>
      <c r="AF6" s="34" t="s">
        <v>8</v>
      </c>
      <c r="AG6" s="34" t="s">
        <v>8</v>
      </c>
      <c r="AH6" s="34" t="s">
        <v>8</v>
      </c>
      <c r="AI6" s="34" t="s">
        <v>8</v>
      </c>
      <c r="AJ6" s="34" t="s">
        <v>8</v>
      </c>
      <c r="AK6" s="34" t="s">
        <v>8</v>
      </c>
      <c r="AL6" s="34" t="s">
        <v>8</v>
      </c>
      <c r="AM6" s="34" t="s">
        <v>8</v>
      </c>
      <c r="AN6" s="34" t="s">
        <v>8</v>
      </c>
      <c r="AO6" s="34" t="s">
        <v>8</v>
      </c>
      <c r="AS6" s="34" t="s">
        <v>8</v>
      </c>
      <c r="AT6" s="34" t="s">
        <v>8</v>
      </c>
      <c r="AU6" s="34" t="s">
        <v>8</v>
      </c>
      <c r="AV6" s="34" t="s">
        <v>8</v>
      </c>
      <c r="AW6" s="34" t="s">
        <v>8</v>
      </c>
      <c r="AX6" s="34"/>
      <c r="AY6" s="34" t="s">
        <v>8</v>
      </c>
      <c r="AZ6" s="34" t="s">
        <v>8</v>
      </c>
      <c r="BA6" s="34" t="s">
        <v>8</v>
      </c>
      <c r="BB6" s="34" t="s">
        <v>8</v>
      </c>
      <c r="BC6" s="34" t="s">
        <v>8</v>
      </c>
      <c r="BD6" s="34"/>
      <c r="BE6" s="34" t="s">
        <v>8</v>
      </c>
      <c r="BF6" s="34" t="s">
        <v>8</v>
      </c>
      <c r="BG6" s="34" t="s">
        <v>8</v>
      </c>
      <c r="BH6" s="34" t="s">
        <v>8</v>
      </c>
      <c r="BI6" s="34" t="s">
        <v>8</v>
      </c>
    </row>
    <row r="7" spans="1:61" hidden="1" outlineLevel="1" x14ac:dyDescent="0.3">
      <c r="E7" s="54" t="s">
        <v>9</v>
      </c>
      <c r="F7" s="54" t="s">
        <v>9</v>
      </c>
      <c r="G7" s="54" t="s">
        <v>9</v>
      </c>
      <c r="H7" s="54" t="s">
        <v>9</v>
      </c>
      <c r="I7" s="54" t="s">
        <v>9</v>
      </c>
      <c r="J7" s="54"/>
      <c r="K7" s="54" t="s">
        <v>9</v>
      </c>
      <c r="L7" s="54" t="s">
        <v>9</v>
      </c>
      <c r="M7" s="54" t="s">
        <v>9</v>
      </c>
      <c r="N7" s="54" t="s">
        <v>9</v>
      </c>
      <c r="O7" s="54" t="s">
        <v>9</v>
      </c>
      <c r="P7" s="54"/>
      <c r="Q7" s="54" t="s">
        <v>9</v>
      </c>
      <c r="R7" s="54" t="s">
        <v>9</v>
      </c>
      <c r="S7" s="54" t="s">
        <v>9</v>
      </c>
      <c r="T7" s="54" t="s">
        <v>9</v>
      </c>
      <c r="U7" s="54" t="s">
        <v>9</v>
      </c>
      <c r="Y7" s="54" t="s">
        <v>9</v>
      </c>
      <c r="Z7" s="54" t="s">
        <v>9</v>
      </c>
      <c r="AA7" s="54" t="s">
        <v>9</v>
      </c>
      <c r="AB7" s="54" t="s">
        <v>9</v>
      </c>
      <c r="AC7" s="54" t="s">
        <v>9</v>
      </c>
      <c r="AD7" s="54"/>
      <c r="AE7" s="54" t="s">
        <v>9</v>
      </c>
      <c r="AF7" s="54" t="s">
        <v>9</v>
      </c>
      <c r="AG7" s="54" t="s">
        <v>9</v>
      </c>
      <c r="AH7" s="54" t="s">
        <v>9</v>
      </c>
      <c r="AI7" s="54" t="s">
        <v>9</v>
      </c>
      <c r="AJ7" s="54"/>
      <c r="AK7" s="54" t="s">
        <v>9</v>
      </c>
      <c r="AL7" s="54" t="s">
        <v>9</v>
      </c>
      <c r="AM7" s="54" t="s">
        <v>9</v>
      </c>
      <c r="AN7" s="54" t="s">
        <v>9</v>
      </c>
      <c r="AO7" s="54" t="s">
        <v>9</v>
      </c>
      <c r="AS7" s="54" t="s">
        <v>9</v>
      </c>
      <c r="AT7" s="54" t="s">
        <v>9</v>
      </c>
      <c r="AU7" s="54" t="s">
        <v>9</v>
      </c>
      <c r="AV7" s="54" t="s">
        <v>9</v>
      </c>
      <c r="AW7" s="54" t="s">
        <v>9</v>
      </c>
      <c r="AX7" s="54"/>
      <c r="AY7" s="54" t="s">
        <v>9</v>
      </c>
      <c r="AZ7" s="54" t="s">
        <v>9</v>
      </c>
      <c r="BA7" s="54" t="s">
        <v>9</v>
      </c>
      <c r="BB7" s="54" t="s">
        <v>9</v>
      </c>
      <c r="BC7" s="54" t="s">
        <v>9</v>
      </c>
      <c r="BD7" s="54"/>
      <c r="BE7" s="54" t="s">
        <v>9</v>
      </c>
      <c r="BF7" s="54" t="s">
        <v>9</v>
      </c>
      <c r="BG7" s="54" t="s">
        <v>9</v>
      </c>
      <c r="BH7" s="54" t="s">
        <v>9</v>
      </c>
      <c r="BI7" s="54" t="s">
        <v>9</v>
      </c>
    </row>
    <row r="8" spans="1:61" hidden="1" outlineLevel="1" x14ac:dyDescent="0.3">
      <c r="E8" s="55" t="s">
        <v>10</v>
      </c>
      <c r="F8" s="55" t="s">
        <v>10</v>
      </c>
      <c r="G8" s="55" t="s">
        <v>10</v>
      </c>
      <c r="H8" s="55" t="s">
        <v>10</v>
      </c>
      <c r="I8" s="55" t="s">
        <v>10</v>
      </c>
      <c r="J8" s="55"/>
      <c r="K8" s="55" t="s">
        <v>10</v>
      </c>
      <c r="L8" s="55" t="s">
        <v>10</v>
      </c>
      <c r="M8" s="55" t="s">
        <v>10</v>
      </c>
      <c r="N8" s="55" t="s">
        <v>10</v>
      </c>
      <c r="O8" s="55" t="s">
        <v>10</v>
      </c>
      <c r="P8" s="55"/>
      <c r="Q8" s="55" t="s">
        <v>10</v>
      </c>
      <c r="R8" s="55" t="s">
        <v>10</v>
      </c>
      <c r="S8" s="55" t="s">
        <v>10</v>
      </c>
      <c r="T8" s="55" t="s">
        <v>10</v>
      </c>
      <c r="U8" s="55" t="s">
        <v>10</v>
      </c>
      <c r="Y8" s="55" t="s">
        <v>10</v>
      </c>
      <c r="Z8" s="55" t="s">
        <v>10</v>
      </c>
      <c r="AA8" s="55" t="s">
        <v>10</v>
      </c>
      <c r="AB8" s="55" t="s">
        <v>10</v>
      </c>
      <c r="AC8" s="55" t="s">
        <v>10</v>
      </c>
      <c r="AD8" s="55"/>
      <c r="AE8" s="55" t="s">
        <v>10</v>
      </c>
      <c r="AF8" s="55" t="s">
        <v>10</v>
      </c>
      <c r="AG8" s="55" t="s">
        <v>10</v>
      </c>
      <c r="AH8" s="55" t="s">
        <v>10</v>
      </c>
      <c r="AI8" s="55" t="s">
        <v>10</v>
      </c>
      <c r="AJ8" s="55"/>
      <c r="AK8" s="55" t="s">
        <v>10</v>
      </c>
      <c r="AL8" s="55" t="s">
        <v>10</v>
      </c>
      <c r="AM8" s="55" t="s">
        <v>10</v>
      </c>
      <c r="AN8" s="55" t="s">
        <v>10</v>
      </c>
      <c r="AO8" s="55" t="s">
        <v>10</v>
      </c>
      <c r="AS8" s="55" t="s">
        <v>10</v>
      </c>
      <c r="AT8" s="55" t="s">
        <v>10</v>
      </c>
      <c r="AU8" s="55" t="s">
        <v>10</v>
      </c>
      <c r="AV8" s="55" t="s">
        <v>10</v>
      </c>
      <c r="AW8" s="55" t="s">
        <v>10</v>
      </c>
      <c r="AX8" s="55"/>
      <c r="AY8" s="55" t="s">
        <v>10</v>
      </c>
      <c r="AZ8" s="55" t="s">
        <v>10</v>
      </c>
      <c r="BA8" s="55" t="s">
        <v>10</v>
      </c>
      <c r="BB8" s="55" t="s">
        <v>10</v>
      </c>
      <c r="BC8" s="55" t="s">
        <v>10</v>
      </c>
      <c r="BD8" s="55"/>
      <c r="BE8" s="55" t="s">
        <v>10</v>
      </c>
      <c r="BF8" s="55" t="s">
        <v>10</v>
      </c>
      <c r="BG8" s="55" t="s">
        <v>10</v>
      </c>
      <c r="BH8" s="55" t="s">
        <v>10</v>
      </c>
      <c r="BI8" s="55" t="s">
        <v>10</v>
      </c>
    </row>
    <row r="9" spans="1:61" hidden="1" outlineLevel="1" x14ac:dyDescent="0.3">
      <c r="E9" s="55" t="s">
        <v>11</v>
      </c>
      <c r="F9" s="55" t="s">
        <v>11</v>
      </c>
      <c r="G9" s="55" t="s">
        <v>11</v>
      </c>
      <c r="H9" s="55" t="s">
        <v>11</v>
      </c>
      <c r="I9" s="55" t="s">
        <v>11</v>
      </c>
      <c r="J9" s="55"/>
      <c r="K9" s="55" t="s">
        <v>11</v>
      </c>
      <c r="L9" s="55" t="s">
        <v>11</v>
      </c>
      <c r="M9" s="55" t="s">
        <v>11</v>
      </c>
      <c r="N9" s="55" t="s">
        <v>11</v>
      </c>
      <c r="O9" s="55" t="s">
        <v>11</v>
      </c>
      <c r="P9" s="55"/>
      <c r="Q9" s="55" t="s">
        <v>11</v>
      </c>
      <c r="R9" s="55" t="s">
        <v>11</v>
      </c>
      <c r="S9" s="55" t="s">
        <v>11</v>
      </c>
      <c r="T9" s="55" t="s">
        <v>11</v>
      </c>
      <c r="U9" s="55" t="s">
        <v>11</v>
      </c>
      <c r="Y9" s="55" t="s">
        <v>11</v>
      </c>
      <c r="Z9" s="55" t="s">
        <v>11</v>
      </c>
      <c r="AA9" s="55" t="s">
        <v>11</v>
      </c>
      <c r="AB9" s="55" t="s">
        <v>11</v>
      </c>
      <c r="AC9" s="55" t="s">
        <v>11</v>
      </c>
      <c r="AD9" s="55"/>
      <c r="AE9" s="55" t="s">
        <v>11</v>
      </c>
      <c r="AF9" s="55" t="s">
        <v>11</v>
      </c>
      <c r="AG9" s="55" t="s">
        <v>11</v>
      </c>
      <c r="AH9" s="55" t="s">
        <v>11</v>
      </c>
      <c r="AI9" s="55" t="s">
        <v>11</v>
      </c>
      <c r="AJ9" s="55"/>
      <c r="AK9" s="55" t="s">
        <v>11</v>
      </c>
      <c r="AL9" s="55" t="s">
        <v>11</v>
      </c>
      <c r="AM9" s="55" t="s">
        <v>11</v>
      </c>
      <c r="AN9" s="55" t="s">
        <v>11</v>
      </c>
      <c r="AO9" s="55" t="s">
        <v>11</v>
      </c>
      <c r="AS9" s="55" t="s">
        <v>11</v>
      </c>
      <c r="AT9" s="55" t="s">
        <v>11</v>
      </c>
      <c r="AU9" s="55" t="s">
        <v>11</v>
      </c>
      <c r="AV9" s="55" t="s">
        <v>11</v>
      </c>
      <c r="AW9" s="55" t="s">
        <v>11</v>
      </c>
      <c r="AX9" s="55"/>
      <c r="AY9" s="55" t="s">
        <v>11</v>
      </c>
      <c r="AZ9" s="55" t="s">
        <v>11</v>
      </c>
      <c r="BA9" s="55" t="s">
        <v>11</v>
      </c>
      <c r="BB9" s="55" t="s">
        <v>11</v>
      </c>
      <c r="BC9" s="55" t="s">
        <v>11</v>
      </c>
      <c r="BD9" s="55"/>
      <c r="BE9" s="55" t="s">
        <v>11</v>
      </c>
      <c r="BF9" s="55" t="s">
        <v>11</v>
      </c>
      <c r="BG9" s="55" t="s">
        <v>11</v>
      </c>
      <c r="BH9" s="55" t="s">
        <v>11</v>
      </c>
      <c r="BI9" s="55" t="s">
        <v>11</v>
      </c>
    </row>
    <row r="10" spans="1:61" hidden="1" outlineLevel="1" x14ac:dyDescent="0.3">
      <c r="E10" s="54" t="s">
        <v>12</v>
      </c>
      <c r="F10" s="54" t="s">
        <v>12</v>
      </c>
      <c r="G10" s="54" t="s">
        <v>12</v>
      </c>
      <c r="H10" s="54" t="s">
        <v>12</v>
      </c>
      <c r="I10" s="54" t="s">
        <v>12</v>
      </c>
      <c r="J10" s="54"/>
      <c r="K10" s="54" t="s">
        <v>12</v>
      </c>
      <c r="L10" s="54" t="s">
        <v>12</v>
      </c>
      <c r="M10" s="54" t="s">
        <v>12</v>
      </c>
      <c r="N10" s="54" t="s">
        <v>12</v>
      </c>
      <c r="O10" s="54" t="s">
        <v>12</v>
      </c>
      <c r="P10" s="54"/>
      <c r="Q10" s="54" t="s">
        <v>12</v>
      </c>
      <c r="R10" s="54" t="s">
        <v>12</v>
      </c>
      <c r="S10" s="54" t="s">
        <v>12</v>
      </c>
      <c r="T10" s="54" t="s">
        <v>12</v>
      </c>
      <c r="U10" s="54" t="s">
        <v>12</v>
      </c>
      <c r="Y10" s="54" t="s">
        <v>12</v>
      </c>
      <c r="Z10" s="54" t="s">
        <v>12</v>
      </c>
      <c r="AA10" s="54" t="s">
        <v>12</v>
      </c>
      <c r="AB10" s="54" t="s">
        <v>12</v>
      </c>
      <c r="AC10" s="54" t="s">
        <v>12</v>
      </c>
      <c r="AD10" s="54"/>
      <c r="AE10" s="54" t="s">
        <v>12</v>
      </c>
      <c r="AF10" s="54" t="s">
        <v>12</v>
      </c>
      <c r="AG10" s="54" t="s">
        <v>12</v>
      </c>
      <c r="AH10" s="54" t="s">
        <v>12</v>
      </c>
      <c r="AI10" s="54" t="s">
        <v>12</v>
      </c>
      <c r="AJ10" s="54"/>
      <c r="AK10" s="54" t="s">
        <v>12</v>
      </c>
      <c r="AL10" s="54" t="s">
        <v>12</v>
      </c>
      <c r="AM10" s="54" t="s">
        <v>12</v>
      </c>
      <c r="AN10" s="54" t="s">
        <v>12</v>
      </c>
      <c r="AO10" s="54" t="s">
        <v>12</v>
      </c>
      <c r="AS10" s="54" t="s">
        <v>12</v>
      </c>
      <c r="AT10" s="54" t="s">
        <v>12</v>
      </c>
      <c r="AU10" s="54" t="s">
        <v>12</v>
      </c>
      <c r="AV10" s="54" t="s">
        <v>12</v>
      </c>
      <c r="AW10" s="54" t="s">
        <v>12</v>
      </c>
      <c r="AX10" s="54"/>
      <c r="AY10" s="54" t="s">
        <v>12</v>
      </c>
      <c r="AZ10" s="54" t="s">
        <v>12</v>
      </c>
      <c r="BA10" s="54" t="s">
        <v>12</v>
      </c>
      <c r="BB10" s="54" t="s">
        <v>12</v>
      </c>
      <c r="BC10" s="54" t="s">
        <v>12</v>
      </c>
      <c r="BD10" s="54"/>
      <c r="BE10" s="54" t="s">
        <v>12</v>
      </c>
      <c r="BF10" s="54" t="s">
        <v>12</v>
      </c>
      <c r="BG10" s="54" t="s">
        <v>12</v>
      </c>
      <c r="BH10" s="54" t="s">
        <v>12</v>
      </c>
      <c r="BI10" s="54" t="s">
        <v>12</v>
      </c>
    </row>
    <row r="11" spans="1:61" hidden="1" outlineLevel="1" x14ac:dyDescent="0.3">
      <c r="E11" s="54" t="s">
        <v>13</v>
      </c>
      <c r="F11" s="54" t="s">
        <v>13</v>
      </c>
      <c r="G11" s="54" t="s">
        <v>13</v>
      </c>
      <c r="H11" s="54" t="s">
        <v>13</v>
      </c>
      <c r="I11" s="54" t="s">
        <v>13</v>
      </c>
      <c r="J11" s="54"/>
      <c r="K11" s="54" t="s">
        <v>13</v>
      </c>
      <c r="L11" s="54" t="s">
        <v>13</v>
      </c>
      <c r="M11" s="54" t="s">
        <v>13</v>
      </c>
      <c r="N11" s="54" t="s">
        <v>13</v>
      </c>
      <c r="O11" s="54" t="s">
        <v>13</v>
      </c>
      <c r="P11" s="54"/>
      <c r="Q11" s="54" t="s">
        <v>13</v>
      </c>
      <c r="R11" s="54" t="s">
        <v>13</v>
      </c>
      <c r="S11" s="54" t="s">
        <v>13</v>
      </c>
      <c r="T11" s="54" t="s">
        <v>13</v>
      </c>
      <c r="U11" s="54" t="s">
        <v>13</v>
      </c>
      <c r="Y11" s="54" t="s">
        <v>13</v>
      </c>
      <c r="Z11" s="54" t="s">
        <v>13</v>
      </c>
      <c r="AA11" s="54" t="s">
        <v>13</v>
      </c>
      <c r="AB11" s="54" t="s">
        <v>13</v>
      </c>
      <c r="AC11" s="54" t="s">
        <v>13</v>
      </c>
      <c r="AD11" s="54"/>
      <c r="AE11" s="54" t="s">
        <v>13</v>
      </c>
      <c r="AF11" s="54" t="s">
        <v>13</v>
      </c>
      <c r="AG11" s="54" t="s">
        <v>13</v>
      </c>
      <c r="AH11" s="54" t="s">
        <v>13</v>
      </c>
      <c r="AI11" s="54" t="s">
        <v>13</v>
      </c>
      <c r="AJ11" s="54"/>
      <c r="AK11" s="54" t="s">
        <v>13</v>
      </c>
      <c r="AL11" s="54" t="s">
        <v>13</v>
      </c>
      <c r="AM11" s="54" t="s">
        <v>13</v>
      </c>
      <c r="AN11" s="54" t="s">
        <v>13</v>
      </c>
      <c r="AO11" s="54" t="s">
        <v>13</v>
      </c>
      <c r="AS11" s="54" t="s">
        <v>13</v>
      </c>
      <c r="AT11" s="54" t="s">
        <v>13</v>
      </c>
      <c r="AU11" s="54" t="s">
        <v>13</v>
      </c>
      <c r="AV11" s="54" t="s">
        <v>13</v>
      </c>
      <c r="AW11" s="54" t="s">
        <v>13</v>
      </c>
      <c r="AX11" s="54"/>
      <c r="AY11" s="54" t="s">
        <v>13</v>
      </c>
      <c r="AZ11" s="54" t="s">
        <v>13</v>
      </c>
      <c r="BA11" s="54" t="s">
        <v>13</v>
      </c>
      <c r="BB11" s="54" t="s">
        <v>13</v>
      </c>
      <c r="BC11" s="54" t="s">
        <v>13</v>
      </c>
      <c r="BD11" s="54"/>
      <c r="BE11" s="54" t="s">
        <v>13</v>
      </c>
      <c r="BF11" s="54" t="s">
        <v>13</v>
      </c>
      <c r="BG11" s="54" t="s">
        <v>13</v>
      </c>
      <c r="BH11" s="54" t="s">
        <v>13</v>
      </c>
      <c r="BI11" s="54" t="s">
        <v>13</v>
      </c>
    </row>
    <row r="12" spans="1:61" hidden="1" outlineLevel="1" x14ac:dyDescent="0.3"/>
    <row r="13" spans="1:61" ht="15.75" hidden="1" customHeight="1" outlineLevel="1" x14ac:dyDescent="0.3">
      <c r="A13" s="56"/>
      <c r="B13" s="56"/>
      <c r="C13" s="56"/>
      <c r="D13" s="56"/>
      <c r="E13" s="56"/>
      <c r="F13" s="56"/>
      <c r="W13" s="56"/>
      <c r="X13" s="56"/>
      <c r="Y13" s="56"/>
      <c r="Z13" s="56"/>
      <c r="AQ13" s="56"/>
      <c r="AR13" s="56"/>
      <c r="AS13" s="56"/>
      <c r="AT13" s="56"/>
    </row>
    <row r="14" spans="1:61" ht="15.75" customHeight="1" collapsed="1" x14ac:dyDescent="0.3">
      <c r="A14" s="56"/>
      <c r="B14" s="56"/>
      <c r="C14" s="142" t="s">
        <v>14</v>
      </c>
      <c r="D14" s="142"/>
      <c r="E14" s="142"/>
      <c r="F14" s="142"/>
      <c r="G14" s="142"/>
      <c r="H14" s="142"/>
      <c r="I14" s="142"/>
      <c r="J14" s="142"/>
      <c r="K14" s="142"/>
      <c r="L14" s="142"/>
      <c r="M14" s="142"/>
      <c r="N14" s="142"/>
      <c r="O14" s="142"/>
      <c r="P14" s="142"/>
      <c r="Q14" s="142"/>
      <c r="R14" s="142"/>
      <c r="S14" s="142"/>
      <c r="T14" s="142"/>
      <c r="U14" s="142"/>
      <c r="W14" s="142" t="s">
        <v>14</v>
      </c>
      <c r="X14" s="142"/>
      <c r="Y14" s="142"/>
      <c r="Z14" s="142"/>
      <c r="AA14" s="142"/>
      <c r="AB14" s="142"/>
      <c r="AC14" s="142"/>
      <c r="AD14" s="142"/>
      <c r="AE14" s="142"/>
      <c r="AF14" s="142"/>
      <c r="AG14" s="142"/>
      <c r="AH14" s="142"/>
      <c r="AI14" s="142"/>
      <c r="AJ14" s="142"/>
      <c r="AK14" s="142"/>
      <c r="AL14" s="142"/>
      <c r="AM14" s="142"/>
      <c r="AN14" s="142"/>
      <c r="AO14" s="142"/>
      <c r="AQ14" s="142" t="s">
        <v>14</v>
      </c>
      <c r="AR14" s="142"/>
      <c r="AS14" s="142"/>
      <c r="AT14" s="142"/>
      <c r="AU14" s="142"/>
      <c r="AV14" s="142"/>
      <c r="AW14" s="142"/>
      <c r="AX14" s="142"/>
      <c r="AY14" s="142"/>
      <c r="AZ14" s="142"/>
      <c r="BA14" s="142"/>
      <c r="BB14" s="142"/>
      <c r="BC14" s="142"/>
      <c r="BD14" s="142"/>
      <c r="BE14" s="142"/>
      <c r="BF14" s="142"/>
      <c r="BG14" s="142"/>
      <c r="BH14" s="142"/>
      <c r="BI14" s="142"/>
    </row>
    <row r="15" spans="1:61" ht="15.75" customHeight="1" x14ac:dyDescent="0.3">
      <c r="A15" s="56"/>
      <c r="B15" s="56"/>
      <c r="C15" s="143" t="s">
        <v>127</v>
      </c>
      <c r="D15" s="143"/>
      <c r="E15" s="143"/>
      <c r="F15" s="143"/>
      <c r="G15" s="143"/>
      <c r="H15" s="143"/>
      <c r="I15" s="143"/>
      <c r="J15" s="143"/>
      <c r="K15" s="143"/>
      <c r="L15" s="143"/>
      <c r="M15" s="143"/>
      <c r="N15" s="143"/>
      <c r="O15" s="143"/>
      <c r="P15" s="143"/>
      <c r="Q15" s="143"/>
      <c r="R15" s="143"/>
      <c r="S15" s="143"/>
      <c r="T15" s="143"/>
      <c r="U15" s="143"/>
      <c r="V15" s="143"/>
      <c r="W15" s="143" t="s">
        <v>128</v>
      </c>
      <c r="X15" s="143"/>
      <c r="Y15" s="143"/>
      <c r="Z15" s="143"/>
      <c r="AA15" s="143"/>
      <c r="AB15" s="143"/>
      <c r="AC15" s="143"/>
      <c r="AD15" s="143"/>
      <c r="AE15" s="143"/>
      <c r="AF15" s="143"/>
      <c r="AG15" s="143"/>
      <c r="AH15" s="143"/>
      <c r="AI15" s="143"/>
      <c r="AJ15" s="143"/>
      <c r="AK15" s="143"/>
      <c r="AL15" s="143"/>
      <c r="AM15" s="143"/>
      <c r="AN15" s="143"/>
      <c r="AO15" s="143"/>
      <c r="AQ15" s="142" t="s">
        <v>15</v>
      </c>
      <c r="AR15" s="142"/>
      <c r="AS15" s="142"/>
      <c r="AT15" s="142"/>
      <c r="AU15" s="142"/>
      <c r="AV15" s="142"/>
      <c r="AW15" s="142"/>
      <c r="AX15" s="142"/>
      <c r="AY15" s="142"/>
      <c r="AZ15" s="142"/>
      <c r="BA15" s="142"/>
      <c r="BB15" s="142"/>
      <c r="BC15" s="142"/>
      <c r="BD15" s="142"/>
      <c r="BE15" s="142"/>
      <c r="BF15" s="142"/>
      <c r="BG15" s="142"/>
      <c r="BH15" s="142"/>
      <c r="BI15" s="142"/>
    </row>
    <row r="16" spans="1:61" ht="15.75" customHeight="1" x14ac:dyDescent="0.3">
      <c r="A16" s="56"/>
      <c r="B16" s="56"/>
      <c r="C16" s="141" t="s">
        <v>16</v>
      </c>
      <c r="D16" s="141"/>
      <c r="E16" s="141"/>
      <c r="F16" s="141"/>
      <c r="G16" s="141"/>
      <c r="H16" s="141"/>
      <c r="I16" s="141"/>
      <c r="J16" s="141"/>
      <c r="K16" s="141"/>
      <c r="L16" s="141"/>
      <c r="M16" s="141"/>
      <c r="N16" s="141"/>
      <c r="O16" s="141"/>
      <c r="P16" s="141"/>
      <c r="Q16" s="141"/>
      <c r="R16" s="141"/>
      <c r="S16" s="141"/>
      <c r="T16" s="141"/>
      <c r="U16" s="141"/>
      <c r="W16" s="141" t="s">
        <v>16</v>
      </c>
      <c r="X16" s="141"/>
      <c r="Y16" s="141"/>
      <c r="Z16" s="141"/>
      <c r="AA16" s="141"/>
      <c r="AB16" s="141"/>
      <c r="AC16" s="141"/>
      <c r="AD16" s="141"/>
      <c r="AE16" s="141"/>
      <c r="AF16" s="141"/>
      <c r="AG16" s="141"/>
      <c r="AH16" s="141"/>
      <c r="AI16" s="141"/>
      <c r="AJ16" s="141"/>
      <c r="AK16" s="141"/>
      <c r="AL16" s="141"/>
      <c r="AM16" s="141"/>
      <c r="AN16" s="141"/>
      <c r="AO16" s="141"/>
      <c r="AQ16" s="141" t="s">
        <v>16</v>
      </c>
      <c r="AR16" s="141"/>
      <c r="AS16" s="141"/>
      <c r="AT16" s="141"/>
      <c r="AU16" s="141"/>
      <c r="AV16" s="141"/>
      <c r="AW16" s="141"/>
      <c r="AX16" s="141"/>
      <c r="AY16" s="141"/>
      <c r="AZ16" s="141"/>
      <c r="BA16" s="141"/>
      <c r="BB16" s="141"/>
      <c r="BC16" s="141"/>
      <c r="BD16" s="141"/>
      <c r="BE16" s="141"/>
      <c r="BF16" s="141"/>
      <c r="BG16" s="141"/>
      <c r="BH16" s="141"/>
      <c r="BI16" s="141"/>
    </row>
    <row r="17" spans="1:61" ht="15.75" customHeight="1" x14ac:dyDescent="0.3">
      <c r="A17" s="56"/>
      <c r="B17" s="56"/>
      <c r="C17" s="57"/>
      <c r="D17" s="57"/>
      <c r="E17" s="57"/>
      <c r="F17" s="57"/>
      <c r="G17" s="57"/>
      <c r="H17" s="57"/>
      <c r="I17" s="57"/>
      <c r="J17" s="57"/>
      <c r="K17" s="57"/>
      <c r="L17" s="57"/>
      <c r="M17" s="57"/>
      <c r="N17" s="57"/>
      <c r="O17" s="57"/>
      <c r="P17" s="57"/>
      <c r="Q17" s="57"/>
      <c r="R17" s="57"/>
      <c r="S17" s="57"/>
      <c r="T17" s="57"/>
      <c r="U17" s="57"/>
      <c r="W17" s="57"/>
      <c r="X17" s="57"/>
      <c r="Y17" s="57"/>
      <c r="Z17" s="57"/>
      <c r="AA17" s="57"/>
      <c r="AB17" s="57"/>
      <c r="AC17" s="57"/>
      <c r="AD17" s="57"/>
      <c r="AE17" s="57"/>
      <c r="AF17" s="57"/>
      <c r="AG17" s="57"/>
      <c r="AH17" s="57"/>
      <c r="AI17" s="57"/>
      <c r="AJ17" s="57"/>
      <c r="AK17" s="57"/>
      <c r="AL17" s="57"/>
      <c r="AM17" s="57"/>
      <c r="AN17" s="57"/>
      <c r="AO17" s="57"/>
      <c r="AQ17" s="57"/>
      <c r="AR17" s="57"/>
      <c r="AS17" s="57"/>
      <c r="AT17" s="57"/>
      <c r="AU17" s="57"/>
      <c r="AV17" s="57"/>
      <c r="AW17" s="57"/>
      <c r="AX17" s="57"/>
      <c r="AY17" s="57"/>
      <c r="AZ17" s="57"/>
      <c r="BA17" s="57"/>
      <c r="BB17" s="57"/>
      <c r="BC17" s="57"/>
      <c r="BD17" s="57"/>
      <c r="BE17" s="57"/>
      <c r="BF17" s="57"/>
      <c r="BG17" s="57"/>
      <c r="BH17" s="57"/>
      <c r="BI17" s="57"/>
    </row>
    <row r="18" spans="1:61" ht="15.75" customHeight="1" x14ac:dyDescent="0.3">
      <c r="A18" s="56"/>
      <c r="B18" s="56"/>
      <c r="C18" s="58" t="s">
        <v>17</v>
      </c>
      <c r="D18" s="51"/>
      <c r="E18" s="59">
        <v>2014</v>
      </c>
      <c r="F18" s="59"/>
      <c r="G18" s="59"/>
      <c r="H18" s="59"/>
      <c r="I18" s="59"/>
      <c r="J18" s="57"/>
      <c r="K18" s="59">
        <v>2013</v>
      </c>
      <c r="L18" s="59"/>
      <c r="M18" s="59"/>
      <c r="N18" s="59"/>
      <c r="O18" s="59"/>
      <c r="P18" s="57"/>
      <c r="Q18" s="59">
        <v>2012</v>
      </c>
      <c r="R18" s="59"/>
      <c r="S18" s="59"/>
      <c r="T18" s="59"/>
      <c r="U18" s="59"/>
      <c r="W18" s="58" t="s">
        <v>17</v>
      </c>
      <c r="X18" s="51"/>
      <c r="Y18" s="59">
        <v>2014</v>
      </c>
      <c r="Z18" s="59"/>
      <c r="AA18" s="59"/>
      <c r="AB18" s="59"/>
      <c r="AC18" s="59"/>
      <c r="AD18" s="57"/>
      <c r="AE18" s="59">
        <v>2013</v>
      </c>
      <c r="AF18" s="59"/>
      <c r="AG18" s="59"/>
      <c r="AH18" s="59"/>
      <c r="AI18" s="59"/>
      <c r="AJ18" s="57"/>
      <c r="AK18" s="59">
        <v>2012</v>
      </c>
      <c r="AL18" s="59"/>
      <c r="AM18" s="59"/>
      <c r="AN18" s="59"/>
      <c r="AO18" s="59"/>
      <c r="AQ18" s="58" t="s">
        <v>17</v>
      </c>
      <c r="AR18" s="51"/>
      <c r="AS18" s="59">
        <f>AS2</f>
        <v>2014</v>
      </c>
      <c r="AT18" s="59"/>
      <c r="AU18" s="59"/>
      <c r="AV18" s="59"/>
      <c r="AW18" s="59"/>
      <c r="AX18" s="57"/>
      <c r="AY18" s="59">
        <f>AY2</f>
        <v>2013</v>
      </c>
      <c r="AZ18" s="59"/>
      <c r="BA18" s="59"/>
      <c r="BB18" s="59"/>
      <c r="BC18" s="59"/>
      <c r="BD18" s="57"/>
      <c r="BE18" s="59">
        <f>BE2</f>
        <v>2012</v>
      </c>
      <c r="BF18" s="59"/>
      <c r="BG18" s="59"/>
      <c r="BH18" s="59"/>
      <c r="BI18" s="59"/>
    </row>
    <row r="19" spans="1:61" x14ac:dyDescent="0.3">
      <c r="A19" s="56"/>
      <c r="B19" s="56"/>
      <c r="C19" s="57"/>
      <c r="D19" s="57"/>
      <c r="E19" s="60" t="s">
        <v>18</v>
      </c>
      <c r="F19" s="60" t="s">
        <v>19</v>
      </c>
      <c r="G19" s="60" t="s">
        <v>20</v>
      </c>
      <c r="H19" s="61" t="s">
        <v>21</v>
      </c>
      <c r="I19" s="61" t="s">
        <v>22</v>
      </c>
      <c r="J19" s="62"/>
      <c r="K19" s="60" t="s">
        <v>18</v>
      </c>
      <c r="L19" s="60" t="s">
        <v>19</v>
      </c>
      <c r="M19" s="60" t="s">
        <v>20</v>
      </c>
      <c r="N19" s="60" t="s">
        <v>21</v>
      </c>
      <c r="O19" s="60" t="s">
        <v>22</v>
      </c>
      <c r="P19" s="62"/>
      <c r="Q19" s="60" t="s">
        <v>18</v>
      </c>
      <c r="R19" s="60" t="s">
        <v>19</v>
      </c>
      <c r="S19" s="60" t="s">
        <v>20</v>
      </c>
      <c r="T19" s="60" t="s">
        <v>21</v>
      </c>
      <c r="U19" s="60" t="s">
        <v>22</v>
      </c>
      <c r="W19" s="57"/>
      <c r="X19" s="57"/>
      <c r="Y19" s="60" t="s">
        <v>18</v>
      </c>
      <c r="Z19" s="60" t="s">
        <v>19</v>
      </c>
      <c r="AA19" s="60" t="s">
        <v>20</v>
      </c>
      <c r="AB19" s="61" t="s">
        <v>21</v>
      </c>
      <c r="AC19" s="61" t="s">
        <v>22</v>
      </c>
      <c r="AD19" s="62"/>
      <c r="AE19" s="60" t="s">
        <v>18</v>
      </c>
      <c r="AF19" s="60" t="s">
        <v>19</v>
      </c>
      <c r="AG19" s="60" t="s">
        <v>20</v>
      </c>
      <c r="AH19" s="60" t="s">
        <v>21</v>
      </c>
      <c r="AI19" s="60" t="s">
        <v>22</v>
      </c>
      <c r="AJ19" s="62"/>
      <c r="AK19" s="60" t="s">
        <v>18</v>
      </c>
      <c r="AL19" s="60" t="s">
        <v>19</v>
      </c>
      <c r="AM19" s="60" t="s">
        <v>20</v>
      </c>
      <c r="AN19" s="60" t="s">
        <v>21</v>
      </c>
      <c r="AO19" s="60" t="s">
        <v>22</v>
      </c>
      <c r="AQ19" s="57"/>
      <c r="AR19" s="57"/>
      <c r="AS19" s="60" t="s">
        <v>18</v>
      </c>
      <c r="AT19" s="60" t="s">
        <v>19</v>
      </c>
      <c r="AU19" s="60" t="s">
        <v>20</v>
      </c>
      <c r="AV19" s="61" t="s">
        <v>21</v>
      </c>
      <c r="AW19" s="61" t="s">
        <v>22</v>
      </c>
      <c r="AX19" s="62"/>
      <c r="AY19" s="60" t="s">
        <v>18</v>
      </c>
      <c r="AZ19" s="60" t="s">
        <v>19</v>
      </c>
      <c r="BA19" s="60" t="s">
        <v>20</v>
      </c>
      <c r="BB19" s="60" t="s">
        <v>21</v>
      </c>
      <c r="BC19" s="60" t="s">
        <v>22</v>
      </c>
      <c r="BD19" s="62"/>
      <c r="BE19" s="60" t="s">
        <v>18</v>
      </c>
      <c r="BF19" s="60" t="s">
        <v>19</v>
      </c>
      <c r="BG19" s="60" t="s">
        <v>20</v>
      </c>
      <c r="BH19" s="60" t="s">
        <v>21</v>
      </c>
      <c r="BI19" s="60" t="s">
        <v>22</v>
      </c>
    </row>
    <row r="20" spans="1:61" ht="15.75" customHeight="1" x14ac:dyDescent="0.3">
      <c r="A20" s="56"/>
      <c r="B20" s="56"/>
      <c r="C20" s="58" t="s">
        <v>23</v>
      </c>
      <c r="D20" s="56"/>
      <c r="E20" s="53"/>
      <c r="F20" s="53"/>
      <c r="W20" s="58" t="s">
        <v>23</v>
      </c>
      <c r="X20" s="56"/>
      <c r="Y20" s="53"/>
      <c r="Z20" s="53"/>
      <c r="AQ20" s="58" t="s">
        <v>23</v>
      </c>
      <c r="AR20" s="56"/>
      <c r="AS20" s="53"/>
      <c r="AT20" s="53"/>
    </row>
    <row r="21" spans="1:61" s="65" customFormat="1" ht="15" customHeight="1" x14ac:dyDescent="0.3">
      <c r="A21" s="63" t="s">
        <v>129</v>
      </c>
      <c r="B21" s="52" t="s">
        <v>24</v>
      </c>
      <c r="C21" s="63"/>
      <c r="D21" s="52" t="s">
        <v>24</v>
      </c>
      <c r="E21" s="64" t="e">
        <f>AS21-Y21</f>
        <v>#VALUE!</v>
      </c>
      <c r="F21" s="64" t="e">
        <f t="shared" ref="F21:U27" si="2">AT21-Z21</f>
        <v>#VALUE!</v>
      </c>
      <c r="G21" s="64" t="e">
        <f t="shared" si="2"/>
        <v>#VALUE!</v>
      </c>
      <c r="H21" s="64" t="e">
        <f t="shared" si="2"/>
        <v>#VALUE!</v>
      </c>
      <c r="I21" s="64" t="e">
        <f t="shared" si="2"/>
        <v>#VALUE!</v>
      </c>
      <c r="J21" s="64"/>
      <c r="K21" s="64" t="e">
        <f t="shared" si="2"/>
        <v>#VALUE!</v>
      </c>
      <c r="L21" s="64" t="e">
        <f t="shared" si="2"/>
        <v>#VALUE!</v>
      </c>
      <c r="M21" s="64" t="e">
        <f t="shared" si="2"/>
        <v>#VALUE!</v>
      </c>
      <c r="N21" s="64" t="e">
        <f t="shared" si="2"/>
        <v>#VALUE!</v>
      </c>
      <c r="O21" s="64" t="e">
        <f t="shared" si="2"/>
        <v>#VALUE!</v>
      </c>
      <c r="P21" s="64"/>
      <c r="Q21" s="64" t="e">
        <f t="shared" si="2"/>
        <v>#VALUE!</v>
      </c>
      <c r="R21" s="64" t="e">
        <f t="shared" si="2"/>
        <v>#VALUE!</v>
      </c>
      <c r="S21" s="64" t="e">
        <f t="shared" si="2"/>
        <v>#VALUE!</v>
      </c>
      <c r="T21" s="64" t="e">
        <f t="shared" si="2"/>
        <v>#VALUE!</v>
      </c>
      <c r="U21" s="64" t="e">
        <f t="shared" si="2"/>
        <v>#VALUE!</v>
      </c>
      <c r="W21" s="63"/>
      <c r="X21" s="52" t="s">
        <v>24</v>
      </c>
      <c r="Y21" s="64">
        <v>3501.5859718499705</v>
      </c>
      <c r="Z21" s="64">
        <v>-3501.5859718500287</v>
      </c>
      <c r="AA21" s="64">
        <v>0</v>
      </c>
      <c r="AB21" s="64">
        <v>0</v>
      </c>
      <c r="AC21" s="64">
        <v>0</v>
      </c>
      <c r="AD21" s="64"/>
      <c r="AE21" s="64">
        <v>5597.5925457899866</v>
      </c>
      <c r="AF21" s="64">
        <v>5361.6322833999875</v>
      </c>
      <c r="AG21" s="64">
        <v>4786.2198678499844</v>
      </c>
      <c r="AH21" s="64">
        <v>5764.1102303499938</v>
      </c>
      <c r="AI21" s="64">
        <v>21509.554927389952</v>
      </c>
      <c r="AJ21" s="64"/>
      <c r="AK21" s="64">
        <v>5335.6239676700206</v>
      </c>
      <c r="AL21" s="64">
        <v>7272.8572224100062</v>
      </c>
      <c r="AM21" s="64">
        <v>6276.3253201400221</v>
      </c>
      <c r="AN21" s="64">
        <v>10904.136469799996</v>
      </c>
      <c r="AO21" s="64">
        <v>29788.942980019958</v>
      </c>
      <c r="AQ21" s="63"/>
      <c r="AR21" s="52" t="s">
        <v>24</v>
      </c>
      <c r="AS21" s="64" t="e">
        <v>#VALUE!</v>
      </c>
      <c r="AT21" s="64" t="e">
        <v>#VALUE!</v>
      </c>
      <c r="AU21" s="64" t="e">
        <v>#VALUE!</v>
      </c>
      <c r="AV21" s="64" t="e">
        <v>#VALUE!</v>
      </c>
      <c r="AW21" s="64" t="e">
        <v>#VALUE!</v>
      </c>
      <c r="AX21" s="64"/>
      <c r="AY21" s="64" t="e">
        <v>#VALUE!</v>
      </c>
      <c r="AZ21" s="64" t="e">
        <v>#VALUE!</v>
      </c>
      <c r="BA21" s="64" t="e">
        <v>#VALUE!</v>
      </c>
      <c r="BB21" s="64" t="e">
        <v>#VALUE!</v>
      </c>
      <c r="BC21" s="64" t="e">
        <v>#VALUE!</v>
      </c>
      <c r="BD21" s="64"/>
      <c r="BE21" s="64" t="e">
        <v>#VALUE!</v>
      </c>
      <c r="BF21" s="64" t="e">
        <v>#VALUE!</v>
      </c>
      <c r="BG21" s="64" t="e">
        <v>#VALUE!</v>
      </c>
      <c r="BH21" s="64" t="e">
        <v>#VALUE!</v>
      </c>
      <c r="BI21" s="64" t="e">
        <v>#VALUE!</v>
      </c>
    </row>
    <row r="22" spans="1:61" s="65" customFormat="1" ht="15" customHeight="1" x14ac:dyDescent="0.3">
      <c r="A22" s="63" t="s">
        <v>130</v>
      </c>
      <c r="B22" s="52" t="s">
        <v>207</v>
      </c>
      <c r="C22" s="63"/>
      <c r="D22" s="52" t="s">
        <v>25</v>
      </c>
      <c r="E22" s="66" t="e">
        <f t="shared" ref="E22:E27" si="3">AS22-Y22</f>
        <v>#VALUE!</v>
      </c>
      <c r="F22" s="66" t="e">
        <f t="shared" si="2"/>
        <v>#VALUE!</v>
      </c>
      <c r="G22" s="66" t="e">
        <f t="shared" si="2"/>
        <v>#VALUE!</v>
      </c>
      <c r="H22" s="66" t="e">
        <f t="shared" si="2"/>
        <v>#VALUE!</v>
      </c>
      <c r="I22" s="66" t="e">
        <f t="shared" si="2"/>
        <v>#VALUE!</v>
      </c>
      <c r="J22" s="66"/>
      <c r="K22" s="66" t="e">
        <f t="shared" si="2"/>
        <v>#VALUE!</v>
      </c>
      <c r="L22" s="66" t="e">
        <f t="shared" si="2"/>
        <v>#VALUE!</v>
      </c>
      <c r="M22" s="66" t="e">
        <f t="shared" si="2"/>
        <v>#VALUE!</v>
      </c>
      <c r="N22" s="66" t="e">
        <f t="shared" si="2"/>
        <v>#VALUE!</v>
      </c>
      <c r="O22" s="66" t="e">
        <f t="shared" si="2"/>
        <v>#VALUE!</v>
      </c>
      <c r="P22" s="66"/>
      <c r="Q22" s="66" t="e">
        <f t="shared" si="2"/>
        <v>#VALUE!</v>
      </c>
      <c r="R22" s="66" t="e">
        <f t="shared" si="2"/>
        <v>#VALUE!</v>
      </c>
      <c r="S22" s="66" t="e">
        <f t="shared" si="2"/>
        <v>#VALUE!</v>
      </c>
      <c r="T22" s="66" t="e">
        <f t="shared" si="2"/>
        <v>#VALUE!</v>
      </c>
      <c r="U22" s="66" t="e">
        <f t="shared" si="2"/>
        <v>#VALUE!</v>
      </c>
      <c r="W22" s="63"/>
      <c r="X22" s="52" t="s">
        <v>25</v>
      </c>
      <c r="Y22" s="66">
        <v>967.16145292999863</v>
      </c>
      <c r="Z22" s="66">
        <v>-967.16145292999863</v>
      </c>
      <c r="AA22" s="66">
        <v>0</v>
      </c>
      <c r="AB22" s="66">
        <v>0</v>
      </c>
      <c r="AC22" s="66">
        <v>0</v>
      </c>
      <c r="AD22" s="66"/>
      <c r="AE22" s="66">
        <v>1058.3047787999967</v>
      </c>
      <c r="AF22" s="66">
        <v>1006.6480117600004</v>
      </c>
      <c r="AG22" s="66">
        <v>1003.9046240700118</v>
      </c>
      <c r="AH22" s="66">
        <v>1009.9028555700061</v>
      </c>
      <c r="AI22" s="66">
        <v>4078.7602701999713</v>
      </c>
      <c r="AJ22" s="66"/>
      <c r="AK22" s="66">
        <v>1151.8713214900054</v>
      </c>
      <c r="AL22" s="66">
        <v>1193.1602219699998</v>
      </c>
      <c r="AM22" s="66">
        <v>1096.2215648999991</v>
      </c>
      <c r="AN22" s="66">
        <v>913.8302118700085</v>
      </c>
      <c r="AO22" s="66">
        <v>4355.0833202300128</v>
      </c>
      <c r="AQ22" s="63"/>
      <c r="AR22" s="52" t="s">
        <v>25</v>
      </c>
      <c r="AS22" s="66" t="e">
        <v>#VALUE!</v>
      </c>
      <c r="AT22" s="66" t="e">
        <v>#VALUE!</v>
      </c>
      <c r="AU22" s="66" t="e">
        <v>#VALUE!</v>
      </c>
      <c r="AV22" s="66" t="e">
        <v>#VALUE!</v>
      </c>
      <c r="AW22" s="66" t="e">
        <v>#VALUE!</v>
      </c>
      <c r="AX22" s="66"/>
      <c r="AY22" s="66" t="e">
        <v>#VALUE!</v>
      </c>
      <c r="AZ22" s="66" t="e">
        <v>#VALUE!</v>
      </c>
      <c r="BA22" s="66" t="e">
        <v>#VALUE!</v>
      </c>
      <c r="BB22" s="66" t="e">
        <v>#VALUE!</v>
      </c>
      <c r="BC22" s="66" t="e">
        <v>#VALUE!</v>
      </c>
      <c r="BD22" s="66"/>
      <c r="BE22" s="66" t="e">
        <v>#VALUE!</v>
      </c>
      <c r="BF22" s="66" t="e">
        <v>#VALUE!</v>
      </c>
      <c r="BG22" s="66" t="e">
        <v>#VALUE!</v>
      </c>
      <c r="BH22" s="66" t="e">
        <v>#VALUE!</v>
      </c>
      <c r="BI22" s="66" t="e">
        <v>#VALUE!</v>
      </c>
    </row>
    <row r="23" spans="1:61" s="65" customFormat="1" ht="15" customHeight="1" x14ac:dyDescent="0.3">
      <c r="A23" s="63" t="s">
        <v>131</v>
      </c>
      <c r="B23" s="52" t="s">
        <v>207</v>
      </c>
      <c r="C23" s="63"/>
      <c r="D23" s="52" t="s">
        <v>26</v>
      </c>
      <c r="E23" s="66" t="e">
        <f t="shared" si="3"/>
        <v>#VALUE!</v>
      </c>
      <c r="F23" s="66" t="e">
        <f t="shared" si="2"/>
        <v>#VALUE!</v>
      </c>
      <c r="G23" s="66" t="e">
        <f t="shared" si="2"/>
        <v>#VALUE!</v>
      </c>
      <c r="H23" s="66" t="e">
        <f t="shared" si="2"/>
        <v>#VALUE!</v>
      </c>
      <c r="I23" s="66" t="e">
        <f t="shared" si="2"/>
        <v>#VALUE!</v>
      </c>
      <c r="J23" s="66"/>
      <c r="K23" s="66" t="e">
        <f t="shared" si="2"/>
        <v>#VALUE!</v>
      </c>
      <c r="L23" s="66" t="e">
        <f t="shared" si="2"/>
        <v>#VALUE!</v>
      </c>
      <c r="M23" s="66" t="e">
        <f t="shared" si="2"/>
        <v>#VALUE!</v>
      </c>
      <c r="N23" s="66" t="e">
        <f t="shared" si="2"/>
        <v>#VALUE!</v>
      </c>
      <c r="O23" s="66" t="e">
        <f t="shared" si="2"/>
        <v>#VALUE!</v>
      </c>
      <c r="P23" s="66"/>
      <c r="Q23" s="66" t="e">
        <f t="shared" si="2"/>
        <v>#VALUE!</v>
      </c>
      <c r="R23" s="66" t="e">
        <f t="shared" si="2"/>
        <v>#VALUE!</v>
      </c>
      <c r="S23" s="66" t="e">
        <f t="shared" si="2"/>
        <v>#VALUE!</v>
      </c>
      <c r="T23" s="66" t="e">
        <f t="shared" si="2"/>
        <v>#VALUE!</v>
      </c>
      <c r="U23" s="66" t="e">
        <f t="shared" si="2"/>
        <v>#VALUE!</v>
      </c>
      <c r="W23" s="63"/>
      <c r="X23" s="52" t="s">
        <v>26</v>
      </c>
      <c r="Y23" s="66">
        <v>0</v>
      </c>
      <c r="Z23" s="66">
        <v>0</v>
      </c>
      <c r="AA23" s="66">
        <v>0</v>
      </c>
      <c r="AB23" s="66">
        <v>0</v>
      </c>
      <c r="AC23" s="66">
        <v>0</v>
      </c>
      <c r="AD23" s="66"/>
      <c r="AE23" s="66">
        <v>0</v>
      </c>
      <c r="AF23" s="66">
        <v>0</v>
      </c>
      <c r="AG23" s="66">
        <v>0</v>
      </c>
      <c r="AH23" s="66">
        <v>0</v>
      </c>
      <c r="AI23" s="66">
        <v>0</v>
      </c>
      <c r="AJ23" s="66"/>
      <c r="AK23" s="66">
        <v>0</v>
      </c>
      <c r="AL23" s="66">
        <v>0</v>
      </c>
      <c r="AM23" s="66">
        <v>0</v>
      </c>
      <c r="AN23" s="66">
        <v>0</v>
      </c>
      <c r="AO23" s="66">
        <v>0</v>
      </c>
      <c r="AQ23" s="63"/>
      <c r="AR23" s="52" t="s">
        <v>26</v>
      </c>
      <c r="AS23" s="66" t="e">
        <v>#VALUE!</v>
      </c>
      <c r="AT23" s="66" t="e">
        <v>#VALUE!</v>
      </c>
      <c r="AU23" s="66" t="e">
        <v>#VALUE!</v>
      </c>
      <c r="AV23" s="66" t="e">
        <v>#VALUE!</v>
      </c>
      <c r="AW23" s="66" t="e">
        <v>#VALUE!</v>
      </c>
      <c r="AX23" s="66"/>
      <c r="AY23" s="66" t="e">
        <v>#VALUE!</v>
      </c>
      <c r="AZ23" s="66" t="e">
        <v>#VALUE!</v>
      </c>
      <c r="BA23" s="66" t="e">
        <v>#VALUE!</v>
      </c>
      <c r="BB23" s="66" t="e">
        <v>#VALUE!</v>
      </c>
      <c r="BC23" s="66" t="e">
        <v>#VALUE!</v>
      </c>
      <c r="BD23" s="66"/>
      <c r="BE23" s="66" t="e">
        <v>#VALUE!</v>
      </c>
      <c r="BF23" s="66" t="e">
        <v>#VALUE!</v>
      </c>
      <c r="BG23" s="66" t="e">
        <v>#VALUE!</v>
      </c>
      <c r="BH23" s="66" t="e">
        <v>#VALUE!</v>
      </c>
      <c r="BI23" s="66" t="e">
        <v>#VALUE!</v>
      </c>
    </row>
    <row r="24" spans="1:61" s="65" customFormat="1" ht="15" customHeight="1" x14ac:dyDescent="0.3">
      <c r="A24" s="63" t="s">
        <v>132</v>
      </c>
      <c r="B24" s="52" t="s">
        <v>207</v>
      </c>
      <c r="C24" s="63"/>
      <c r="D24" s="52" t="s">
        <v>27</v>
      </c>
      <c r="E24" s="66" t="e">
        <f t="shared" si="3"/>
        <v>#VALUE!</v>
      </c>
      <c r="F24" s="66" t="e">
        <f t="shared" si="2"/>
        <v>#VALUE!</v>
      </c>
      <c r="G24" s="66" t="e">
        <f t="shared" si="2"/>
        <v>#VALUE!</v>
      </c>
      <c r="H24" s="66" t="e">
        <f t="shared" si="2"/>
        <v>#VALUE!</v>
      </c>
      <c r="I24" s="66" t="e">
        <f t="shared" si="2"/>
        <v>#VALUE!</v>
      </c>
      <c r="J24" s="66"/>
      <c r="K24" s="66" t="e">
        <f t="shared" si="2"/>
        <v>#VALUE!</v>
      </c>
      <c r="L24" s="66" t="e">
        <f t="shared" si="2"/>
        <v>#VALUE!</v>
      </c>
      <c r="M24" s="66" t="e">
        <f t="shared" si="2"/>
        <v>#VALUE!</v>
      </c>
      <c r="N24" s="66" t="e">
        <f t="shared" si="2"/>
        <v>#VALUE!</v>
      </c>
      <c r="O24" s="66" t="e">
        <f t="shared" si="2"/>
        <v>#VALUE!</v>
      </c>
      <c r="P24" s="66"/>
      <c r="Q24" s="66" t="e">
        <f t="shared" si="2"/>
        <v>#VALUE!</v>
      </c>
      <c r="R24" s="66" t="e">
        <f t="shared" si="2"/>
        <v>#VALUE!</v>
      </c>
      <c r="S24" s="66" t="e">
        <f t="shared" si="2"/>
        <v>#VALUE!</v>
      </c>
      <c r="T24" s="66" t="e">
        <f t="shared" si="2"/>
        <v>#VALUE!</v>
      </c>
      <c r="U24" s="66" t="e">
        <f t="shared" si="2"/>
        <v>#VALUE!</v>
      </c>
      <c r="W24" s="63"/>
      <c r="X24" s="52" t="s">
        <v>27</v>
      </c>
      <c r="Y24" s="66">
        <v>2146.1177130899887</v>
      </c>
      <c r="Z24" s="66">
        <v>-2146.1177130900032</v>
      </c>
      <c r="AA24" s="66">
        <v>0</v>
      </c>
      <c r="AB24" s="66">
        <v>0</v>
      </c>
      <c r="AC24" s="66">
        <v>0</v>
      </c>
      <c r="AD24" s="66"/>
      <c r="AE24" s="66">
        <v>2517.1616489100124</v>
      </c>
      <c r="AF24" s="66">
        <v>2329.1267570000055</v>
      </c>
      <c r="AG24" s="66">
        <v>2307.3204827500012</v>
      </c>
      <c r="AH24" s="66">
        <v>2360.6871945199964</v>
      </c>
      <c r="AI24" s="66">
        <v>9514.296083180001</v>
      </c>
      <c r="AJ24" s="66"/>
      <c r="AK24" s="66">
        <v>2936.6985277900239</v>
      </c>
      <c r="AL24" s="66">
        <v>2892.2298548299877</v>
      </c>
      <c r="AM24" s="66">
        <v>2659.9778345199884</v>
      </c>
      <c r="AN24" s="66">
        <v>2428.2003156199935</v>
      </c>
      <c r="AO24" s="66">
        <v>10917.106532759964</v>
      </c>
      <c r="AQ24" s="63"/>
      <c r="AR24" s="52" t="s">
        <v>27</v>
      </c>
      <c r="AS24" s="66" t="e">
        <v>#VALUE!</v>
      </c>
      <c r="AT24" s="66" t="e">
        <v>#VALUE!</v>
      </c>
      <c r="AU24" s="66" t="e">
        <v>#VALUE!</v>
      </c>
      <c r="AV24" s="66" t="e">
        <v>#VALUE!</v>
      </c>
      <c r="AW24" s="66" t="e">
        <v>#VALUE!</v>
      </c>
      <c r="AX24" s="66"/>
      <c r="AY24" s="66" t="e">
        <v>#VALUE!</v>
      </c>
      <c r="AZ24" s="66" t="e">
        <v>#VALUE!</v>
      </c>
      <c r="BA24" s="66" t="e">
        <v>#VALUE!</v>
      </c>
      <c r="BB24" s="66" t="e">
        <v>#VALUE!</v>
      </c>
      <c r="BC24" s="66" t="e">
        <v>#VALUE!</v>
      </c>
      <c r="BD24" s="66"/>
      <c r="BE24" s="66" t="e">
        <v>#VALUE!</v>
      </c>
      <c r="BF24" s="66" t="e">
        <v>#VALUE!</v>
      </c>
      <c r="BG24" s="66" t="e">
        <v>#VALUE!</v>
      </c>
      <c r="BH24" s="66" t="e">
        <v>#VALUE!</v>
      </c>
      <c r="BI24" s="66" t="e">
        <v>#VALUE!</v>
      </c>
    </row>
    <row r="25" spans="1:61" s="65" customFormat="1" ht="15" customHeight="1" x14ac:dyDescent="0.3">
      <c r="A25" s="63" t="s">
        <v>133</v>
      </c>
      <c r="B25" s="52" t="s">
        <v>207</v>
      </c>
      <c r="C25" s="63"/>
      <c r="D25" s="52" t="s">
        <v>28</v>
      </c>
      <c r="E25" s="66" t="e">
        <f t="shared" si="3"/>
        <v>#VALUE!</v>
      </c>
      <c r="F25" s="66" t="e">
        <f t="shared" si="2"/>
        <v>#VALUE!</v>
      </c>
      <c r="G25" s="66" t="e">
        <f t="shared" si="2"/>
        <v>#VALUE!</v>
      </c>
      <c r="H25" s="66" t="e">
        <f t="shared" si="2"/>
        <v>#VALUE!</v>
      </c>
      <c r="I25" s="66" t="e">
        <f t="shared" si="2"/>
        <v>#VALUE!</v>
      </c>
      <c r="J25" s="66"/>
      <c r="K25" s="66" t="e">
        <f t="shared" si="2"/>
        <v>#VALUE!</v>
      </c>
      <c r="L25" s="66" t="e">
        <f t="shared" si="2"/>
        <v>#VALUE!</v>
      </c>
      <c r="M25" s="66" t="e">
        <f t="shared" si="2"/>
        <v>#VALUE!</v>
      </c>
      <c r="N25" s="66" t="e">
        <f t="shared" si="2"/>
        <v>#VALUE!</v>
      </c>
      <c r="O25" s="66" t="e">
        <f t="shared" si="2"/>
        <v>#VALUE!</v>
      </c>
      <c r="P25" s="66"/>
      <c r="Q25" s="66" t="e">
        <f t="shared" si="2"/>
        <v>#VALUE!</v>
      </c>
      <c r="R25" s="66" t="e">
        <f t="shared" si="2"/>
        <v>#VALUE!</v>
      </c>
      <c r="S25" s="66" t="e">
        <f t="shared" si="2"/>
        <v>#VALUE!</v>
      </c>
      <c r="T25" s="66" t="e">
        <f t="shared" si="2"/>
        <v>#VALUE!</v>
      </c>
      <c r="U25" s="66" t="e">
        <f t="shared" si="2"/>
        <v>#VALUE!</v>
      </c>
      <c r="W25" s="63"/>
      <c r="X25" s="52" t="s">
        <v>28</v>
      </c>
      <c r="Y25" s="66">
        <v>2756.6918528400129</v>
      </c>
      <c r="Z25" s="66">
        <v>-2756.6918528399983</v>
      </c>
      <c r="AA25" s="66">
        <v>0</v>
      </c>
      <c r="AB25" s="66">
        <v>0</v>
      </c>
      <c r="AC25" s="66">
        <v>0</v>
      </c>
      <c r="AD25" s="66"/>
      <c r="AE25" s="66">
        <v>2875.109020539996</v>
      </c>
      <c r="AF25" s="66">
        <v>3110.7551279000036</v>
      </c>
      <c r="AG25" s="66">
        <v>2923.6126961199916</v>
      </c>
      <c r="AH25" s="66">
        <v>2971.8127375799959</v>
      </c>
      <c r="AI25" s="66">
        <v>11881.289582139987</v>
      </c>
      <c r="AJ25" s="66"/>
      <c r="AK25" s="66">
        <v>3823.4036284100148</v>
      </c>
      <c r="AL25" s="66">
        <v>3558.0287552199879</v>
      </c>
      <c r="AM25" s="66">
        <v>3235.8778718000103</v>
      </c>
      <c r="AN25" s="66">
        <v>3337.3086519700009</v>
      </c>
      <c r="AO25" s="66">
        <v>13954.618907399999</v>
      </c>
      <c r="AQ25" s="63"/>
      <c r="AR25" s="52" t="s">
        <v>28</v>
      </c>
      <c r="AS25" s="66" t="e">
        <v>#VALUE!</v>
      </c>
      <c r="AT25" s="66" t="e">
        <v>#VALUE!</v>
      </c>
      <c r="AU25" s="66" t="e">
        <v>#VALUE!</v>
      </c>
      <c r="AV25" s="66" t="e">
        <v>#VALUE!</v>
      </c>
      <c r="AW25" s="66" t="e">
        <v>#VALUE!</v>
      </c>
      <c r="AX25" s="66"/>
      <c r="AY25" s="66" t="e">
        <v>#VALUE!</v>
      </c>
      <c r="AZ25" s="66" t="e">
        <v>#VALUE!</v>
      </c>
      <c r="BA25" s="66" t="e">
        <v>#VALUE!</v>
      </c>
      <c r="BB25" s="66" t="e">
        <v>#VALUE!</v>
      </c>
      <c r="BC25" s="66" t="e">
        <v>#VALUE!</v>
      </c>
      <c r="BD25" s="66"/>
      <c r="BE25" s="66" t="e">
        <v>#VALUE!</v>
      </c>
      <c r="BF25" s="66" t="e">
        <v>#VALUE!</v>
      </c>
      <c r="BG25" s="66" t="e">
        <v>#VALUE!</v>
      </c>
      <c r="BH25" s="66" t="e">
        <v>#VALUE!</v>
      </c>
      <c r="BI25" s="66" t="e">
        <v>#VALUE!</v>
      </c>
    </row>
    <row r="26" spans="1:61" s="65" customFormat="1" ht="15" customHeight="1" x14ac:dyDescent="0.3">
      <c r="A26" s="63" t="s">
        <v>134</v>
      </c>
      <c r="B26" s="52" t="s">
        <v>207</v>
      </c>
      <c r="C26" s="63"/>
      <c r="D26" s="52" t="s">
        <v>29</v>
      </c>
      <c r="E26" s="66" t="e">
        <f t="shared" si="3"/>
        <v>#VALUE!</v>
      </c>
      <c r="F26" s="66" t="e">
        <f t="shared" si="2"/>
        <v>#VALUE!</v>
      </c>
      <c r="G26" s="66" t="e">
        <f t="shared" si="2"/>
        <v>#VALUE!</v>
      </c>
      <c r="H26" s="66" t="e">
        <f t="shared" si="2"/>
        <v>#VALUE!</v>
      </c>
      <c r="I26" s="66" t="e">
        <f t="shared" si="2"/>
        <v>#VALUE!</v>
      </c>
      <c r="J26" s="66"/>
      <c r="K26" s="66" t="e">
        <f t="shared" si="2"/>
        <v>#VALUE!</v>
      </c>
      <c r="L26" s="66" t="e">
        <f t="shared" si="2"/>
        <v>#VALUE!</v>
      </c>
      <c r="M26" s="66" t="e">
        <f t="shared" si="2"/>
        <v>#VALUE!</v>
      </c>
      <c r="N26" s="66" t="e">
        <f t="shared" si="2"/>
        <v>#VALUE!</v>
      </c>
      <c r="O26" s="66" t="e">
        <f t="shared" si="2"/>
        <v>#VALUE!</v>
      </c>
      <c r="P26" s="66"/>
      <c r="Q26" s="66" t="e">
        <f t="shared" si="2"/>
        <v>#VALUE!</v>
      </c>
      <c r="R26" s="66" t="e">
        <f t="shared" si="2"/>
        <v>#VALUE!</v>
      </c>
      <c r="S26" s="66" t="e">
        <f t="shared" si="2"/>
        <v>#VALUE!</v>
      </c>
      <c r="T26" s="66" t="e">
        <f t="shared" si="2"/>
        <v>#VALUE!</v>
      </c>
      <c r="U26" s="66" t="e">
        <f t="shared" si="2"/>
        <v>#VALUE!</v>
      </c>
      <c r="W26" s="63"/>
      <c r="X26" s="52" t="s">
        <v>29</v>
      </c>
      <c r="Y26" s="66">
        <v>6919.7501205599692</v>
      </c>
      <c r="Z26" s="66">
        <v>-6919.7501205599983</v>
      </c>
      <c r="AA26" s="66">
        <v>0</v>
      </c>
      <c r="AB26" s="66">
        <v>0</v>
      </c>
      <c r="AC26" s="66">
        <v>-1.0231815394945443E-12</v>
      </c>
      <c r="AD26" s="66"/>
      <c r="AE26" s="66">
        <v>7601.8065197899705</v>
      </c>
      <c r="AF26" s="66">
        <v>7946.3769714399823</v>
      </c>
      <c r="AG26" s="66">
        <v>7276.8926394400187</v>
      </c>
      <c r="AH26" s="66">
        <v>8259.3224813299894</v>
      </c>
      <c r="AI26" s="66">
        <v>31084.398612000048</v>
      </c>
      <c r="AJ26" s="66"/>
      <c r="AK26" s="66">
        <v>8526.8534045800043</v>
      </c>
      <c r="AL26" s="66">
        <v>7676.1272871200053</v>
      </c>
      <c r="AM26" s="66">
        <v>7930.7718786199985</v>
      </c>
      <c r="AN26" s="66">
        <v>8201.8387768200191</v>
      </c>
      <c r="AO26" s="66">
        <v>32335.591347141075</v>
      </c>
      <c r="AQ26" s="63"/>
      <c r="AR26" s="52" t="s">
        <v>29</v>
      </c>
      <c r="AS26" s="66" t="e">
        <v>#VALUE!</v>
      </c>
      <c r="AT26" s="66" t="e">
        <v>#VALUE!</v>
      </c>
      <c r="AU26" s="66" t="e">
        <v>#VALUE!</v>
      </c>
      <c r="AV26" s="66" t="e">
        <v>#VALUE!</v>
      </c>
      <c r="AW26" s="66" t="e">
        <v>#VALUE!</v>
      </c>
      <c r="AX26" s="66"/>
      <c r="AY26" s="66" t="e">
        <v>#VALUE!</v>
      </c>
      <c r="AZ26" s="66" t="e">
        <v>#VALUE!</v>
      </c>
      <c r="BA26" s="66" t="e">
        <v>#VALUE!</v>
      </c>
      <c r="BB26" s="66" t="e">
        <v>#VALUE!</v>
      </c>
      <c r="BC26" s="66" t="e">
        <v>#VALUE!</v>
      </c>
      <c r="BD26" s="66"/>
      <c r="BE26" s="66" t="e">
        <v>#VALUE!</v>
      </c>
      <c r="BF26" s="66" t="e">
        <v>#VALUE!</v>
      </c>
      <c r="BG26" s="66" t="e">
        <v>#VALUE!</v>
      </c>
      <c r="BH26" s="66" t="e">
        <v>#VALUE!</v>
      </c>
      <c r="BI26" s="66" t="e">
        <v>#VALUE!</v>
      </c>
    </row>
    <row r="27" spans="1:61" s="65" customFormat="1" ht="15" customHeight="1" x14ac:dyDescent="0.3">
      <c r="A27" s="63" t="s">
        <v>135</v>
      </c>
      <c r="B27" s="52" t="s">
        <v>207</v>
      </c>
      <c r="C27" s="63"/>
      <c r="D27" s="52" t="s">
        <v>30</v>
      </c>
      <c r="E27" s="66" t="e">
        <f t="shared" si="3"/>
        <v>#VALUE!</v>
      </c>
      <c r="F27" s="66" t="e">
        <f t="shared" si="2"/>
        <v>#VALUE!</v>
      </c>
      <c r="G27" s="66" t="e">
        <f t="shared" si="2"/>
        <v>#VALUE!</v>
      </c>
      <c r="H27" s="66" t="e">
        <f t="shared" si="2"/>
        <v>#VALUE!</v>
      </c>
      <c r="I27" s="66" t="e">
        <f t="shared" si="2"/>
        <v>#VALUE!</v>
      </c>
      <c r="J27" s="66"/>
      <c r="K27" s="66" t="e">
        <f t="shared" si="2"/>
        <v>#VALUE!</v>
      </c>
      <c r="L27" s="66" t="e">
        <f t="shared" si="2"/>
        <v>#VALUE!</v>
      </c>
      <c r="M27" s="66" t="e">
        <f t="shared" si="2"/>
        <v>#VALUE!</v>
      </c>
      <c r="N27" s="66" t="e">
        <f t="shared" si="2"/>
        <v>#VALUE!</v>
      </c>
      <c r="O27" s="66" t="e">
        <f t="shared" si="2"/>
        <v>#VALUE!</v>
      </c>
      <c r="P27" s="66"/>
      <c r="Q27" s="66" t="e">
        <f t="shared" si="2"/>
        <v>#VALUE!</v>
      </c>
      <c r="R27" s="66" t="e">
        <f t="shared" si="2"/>
        <v>#VALUE!</v>
      </c>
      <c r="S27" s="66" t="e">
        <f t="shared" si="2"/>
        <v>#VALUE!</v>
      </c>
      <c r="T27" s="66" t="e">
        <f t="shared" si="2"/>
        <v>#VALUE!</v>
      </c>
      <c r="U27" s="66" t="e">
        <f t="shared" si="2"/>
        <v>#VALUE!</v>
      </c>
      <c r="W27" s="63"/>
      <c r="X27" s="52" t="s">
        <v>30</v>
      </c>
      <c r="Y27" s="66">
        <v>0</v>
      </c>
      <c r="Z27" s="66">
        <v>0</v>
      </c>
      <c r="AA27" s="66">
        <v>0</v>
      </c>
      <c r="AB27" s="66">
        <v>0</v>
      </c>
      <c r="AC27" s="66">
        <v>0</v>
      </c>
      <c r="AD27" s="66"/>
      <c r="AE27" s="66">
        <v>0</v>
      </c>
      <c r="AF27" s="66">
        <v>0</v>
      </c>
      <c r="AG27" s="66">
        <v>0</v>
      </c>
      <c r="AH27" s="66">
        <v>0</v>
      </c>
      <c r="AI27" s="66">
        <v>0</v>
      </c>
      <c r="AJ27" s="66"/>
      <c r="AK27" s="66">
        <v>0</v>
      </c>
      <c r="AL27" s="66">
        <v>0</v>
      </c>
      <c r="AM27" s="66">
        <v>0</v>
      </c>
      <c r="AN27" s="66">
        <v>0</v>
      </c>
      <c r="AO27" s="66">
        <v>0</v>
      </c>
      <c r="AQ27" s="63"/>
      <c r="AR27" s="52" t="s">
        <v>30</v>
      </c>
      <c r="AS27" s="66" t="e">
        <v>#VALUE!</v>
      </c>
      <c r="AT27" s="66" t="e">
        <v>#VALUE!</v>
      </c>
      <c r="AU27" s="66" t="e">
        <v>#VALUE!</v>
      </c>
      <c r="AV27" s="66" t="e">
        <v>#VALUE!</v>
      </c>
      <c r="AW27" s="66" t="e">
        <v>#VALUE!</v>
      </c>
      <c r="AX27" s="66"/>
      <c r="AY27" s="66" t="e">
        <v>#VALUE!</v>
      </c>
      <c r="AZ27" s="66" t="e">
        <v>#VALUE!</v>
      </c>
      <c r="BA27" s="66" t="e">
        <v>#VALUE!</v>
      </c>
      <c r="BB27" s="66" t="e">
        <v>#VALUE!</v>
      </c>
      <c r="BC27" s="66" t="e">
        <v>#VALUE!</v>
      </c>
      <c r="BD27" s="66"/>
      <c r="BE27" s="66" t="e">
        <v>#VALUE!</v>
      </c>
      <c r="BF27" s="66" t="e">
        <v>#VALUE!</v>
      </c>
      <c r="BG27" s="66" t="e">
        <v>#VALUE!</v>
      </c>
      <c r="BH27" s="66" t="e">
        <v>#VALUE!</v>
      </c>
      <c r="BI27" s="66" t="e">
        <v>#VALUE!</v>
      </c>
    </row>
    <row r="28" spans="1:61" s="65" customFormat="1" ht="8.25" customHeight="1" x14ac:dyDescent="0.3">
      <c r="A28" s="63"/>
      <c r="B28" s="52"/>
      <c r="C28" s="63"/>
      <c r="D28" s="52"/>
      <c r="E28" s="67"/>
      <c r="F28" s="67"/>
      <c r="G28" s="67"/>
      <c r="H28" s="67"/>
      <c r="I28" s="67"/>
      <c r="J28" s="67"/>
      <c r="K28" s="67"/>
      <c r="L28" s="67"/>
      <c r="M28" s="67"/>
      <c r="N28" s="67"/>
      <c r="O28" s="67"/>
      <c r="P28" s="67"/>
      <c r="Q28" s="67"/>
      <c r="R28" s="67"/>
      <c r="S28" s="67"/>
      <c r="T28" s="67"/>
      <c r="U28" s="67"/>
      <c r="W28" s="63"/>
      <c r="X28" s="52"/>
      <c r="Y28" s="67"/>
      <c r="Z28" s="67"/>
      <c r="AA28" s="67"/>
      <c r="AB28" s="67"/>
      <c r="AC28" s="67"/>
      <c r="AD28" s="67"/>
      <c r="AE28" s="67"/>
      <c r="AF28" s="67"/>
      <c r="AG28" s="67"/>
      <c r="AH28" s="67"/>
      <c r="AI28" s="67"/>
      <c r="AJ28" s="67"/>
      <c r="AK28" s="67"/>
      <c r="AL28" s="67"/>
      <c r="AM28" s="67"/>
      <c r="AN28" s="67"/>
      <c r="AO28" s="67"/>
      <c r="AQ28" s="63"/>
      <c r="AR28" s="52"/>
      <c r="AS28" s="67"/>
      <c r="AT28" s="67"/>
      <c r="AU28" s="67"/>
      <c r="AV28" s="67"/>
      <c r="AW28" s="67"/>
      <c r="AX28" s="67"/>
      <c r="AY28" s="67"/>
      <c r="AZ28" s="67"/>
      <c r="BA28" s="67"/>
      <c r="BB28" s="67"/>
      <c r="BC28" s="67"/>
      <c r="BD28" s="67"/>
      <c r="BE28" s="67"/>
      <c r="BF28" s="67"/>
      <c r="BG28" s="67"/>
      <c r="BH28" s="67"/>
      <c r="BI28" s="67"/>
    </row>
    <row r="29" spans="1:61" s="65" customFormat="1" ht="15" customHeight="1" x14ac:dyDescent="0.3">
      <c r="A29" s="68" t="s">
        <v>136</v>
      </c>
      <c r="B29" s="69" t="s">
        <v>207</v>
      </c>
      <c r="C29" s="68"/>
      <c r="D29" s="52" t="s">
        <v>31</v>
      </c>
      <c r="E29" s="70" t="e">
        <f>AS29-Y29</f>
        <v>#VALUE!</v>
      </c>
      <c r="F29" s="70" t="e">
        <f t="shared" ref="F29:I29" si="4">AT29-Z29</f>
        <v>#VALUE!</v>
      </c>
      <c r="G29" s="70" t="e">
        <f t="shared" si="4"/>
        <v>#VALUE!</v>
      </c>
      <c r="H29" s="70" t="e">
        <f t="shared" si="4"/>
        <v>#VALUE!</v>
      </c>
      <c r="I29" s="70" t="e">
        <f t="shared" si="4"/>
        <v>#VALUE!</v>
      </c>
      <c r="J29" s="70"/>
      <c r="K29" s="70" t="e">
        <f t="shared" ref="K29:O29" si="5">AY29-AE29</f>
        <v>#VALUE!</v>
      </c>
      <c r="L29" s="70" t="e">
        <f t="shared" si="5"/>
        <v>#VALUE!</v>
      </c>
      <c r="M29" s="70" t="e">
        <f t="shared" si="5"/>
        <v>#VALUE!</v>
      </c>
      <c r="N29" s="70" t="e">
        <f t="shared" si="5"/>
        <v>#VALUE!</v>
      </c>
      <c r="O29" s="70" t="e">
        <f t="shared" si="5"/>
        <v>#VALUE!</v>
      </c>
      <c r="P29" s="70"/>
      <c r="Q29" s="70" t="e">
        <f t="shared" ref="Q29:U29" si="6">BE29-AK29</f>
        <v>#VALUE!</v>
      </c>
      <c r="R29" s="70" t="e">
        <f t="shared" si="6"/>
        <v>#VALUE!</v>
      </c>
      <c r="S29" s="70" t="e">
        <f t="shared" si="6"/>
        <v>#VALUE!</v>
      </c>
      <c r="T29" s="70" t="e">
        <f t="shared" si="6"/>
        <v>#VALUE!</v>
      </c>
      <c r="U29" s="70" t="e">
        <f t="shared" si="6"/>
        <v>#VALUE!</v>
      </c>
      <c r="W29" s="68"/>
      <c r="X29" s="52" t="s">
        <v>31</v>
      </c>
      <c r="Y29" s="70">
        <v>16291.307111270027</v>
      </c>
      <c r="Z29" s="70">
        <v>-16291.307111270027</v>
      </c>
      <c r="AA29" s="70">
        <v>0</v>
      </c>
      <c r="AB29" s="70">
        <v>0</v>
      </c>
      <c r="AC29" s="70">
        <v>0</v>
      </c>
      <c r="AD29" s="70"/>
      <c r="AE29" s="70">
        <v>19649.974513830035</v>
      </c>
      <c r="AF29" s="70">
        <v>19754.539151499979</v>
      </c>
      <c r="AG29" s="70">
        <v>18297.950310230954</v>
      </c>
      <c r="AH29" s="70">
        <v>20365.835499349982</v>
      </c>
      <c r="AI29" s="70">
        <v>78068.299474909902</v>
      </c>
      <c r="AJ29" s="70"/>
      <c r="AK29" s="70">
        <v>21774.450849940069</v>
      </c>
      <c r="AL29" s="70">
        <v>22592.403341550846</v>
      </c>
      <c r="AM29" s="70">
        <v>21199.174469977967</v>
      </c>
      <c r="AN29" s="70">
        <v>25785.314426081022</v>
      </c>
      <c r="AO29" s="70">
        <v>91351.343087550253</v>
      </c>
      <c r="AQ29" s="68"/>
      <c r="AR29" s="52" t="s">
        <v>31</v>
      </c>
      <c r="AS29" s="70" t="e">
        <f>SUM(AS21:AS27)</f>
        <v>#VALUE!</v>
      </c>
      <c r="AT29" s="70" t="e">
        <v>#VALUE!</v>
      </c>
      <c r="AU29" s="70" t="e">
        <v>#VALUE!</v>
      </c>
      <c r="AV29" s="70" t="e">
        <v>#VALUE!</v>
      </c>
      <c r="AW29" s="70" t="e">
        <v>#VALUE!</v>
      </c>
      <c r="AX29" s="70"/>
      <c r="AY29" s="70" t="e">
        <f t="shared" ref="AY29:BC29" si="7">SUM(AY21:AY27)</f>
        <v>#VALUE!</v>
      </c>
      <c r="AZ29" s="70" t="e">
        <f t="shared" si="7"/>
        <v>#VALUE!</v>
      </c>
      <c r="BA29" s="70" t="e">
        <f t="shared" si="7"/>
        <v>#VALUE!</v>
      </c>
      <c r="BB29" s="70" t="e">
        <f t="shared" si="7"/>
        <v>#VALUE!</v>
      </c>
      <c r="BC29" s="70" t="e">
        <f t="shared" si="7"/>
        <v>#VALUE!</v>
      </c>
      <c r="BD29" s="70"/>
      <c r="BE29" s="70" t="e">
        <f t="shared" ref="BE29:BI29" si="8">SUM(BE21:BE27)</f>
        <v>#VALUE!</v>
      </c>
      <c r="BF29" s="70" t="e">
        <f t="shared" si="8"/>
        <v>#VALUE!</v>
      </c>
      <c r="BG29" s="70" t="e">
        <f t="shared" si="8"/>
        <v>#VALUE!</v>
      </c>
      <c r="BH29" s="70" t="e">
        <f t="shared" si="8"/>
        <v>#VALUE!</v>
      </c>
      <c r="BI29" s="70" t="e">
        <f t="shared" si="8"/>
        <v>#VALUE!</v>
      </c>
    </row>
    <row r="30" spans="1:61" s="65" customFormat="1" ht="8.25" customHeight="1" x14ac:dyDescent="0.3">
      <c r="A30" s="68"/>
      <c r="B30" s="69"/>
      <c r="C30" s="68"/>
      <c r="D30" s="69"/>
      <c r="E30" s="71"/>
      <c r="F30" s="71"/>
      <c r="G30" s="71"/>
      <c r="H30" s="71"/>
      <c r="I30" s="71"/>
      <c r="J30" s="71"/>
      <c r="K30" s="71"/>
      <c r="L30" s="71"/>
      <c r="M30" s="71"/>
      <c r="N30" s="71"/>
      <c r="O30" s="71"/>
      <c r="P30" s="71"/>
      <c r="Q30" s="71"/>
      <c r="R30" s="71"/>
      <c r="S30" s="71"/>
      <c r="T30" s="71"/>
      <c r="U30" s="71"/>
      <c r="W30" s="68"/>
      <c r="X30" s="69"/>
      <c r="Y30" s="71"/>
      <c r="Z30" s="71"/>
      <c r="AA30" s="71"/>
      <c r="AB30" s="71"/>
      <c r="AC30" s="71"/>
      <c r="AD30" s="71"/>
      <c r="AE30" s="71"/>
      <c r="AF30" s="71"/>
      <c r="AG30" s="71"/>
      <c r="AH30" s="71"/>
      <c r="AI30" s="71"/>
      <c r="AJ30" s="71"/>
      <c r="AK30" s="71"/>
      <c r="AL30" s="71"/>
      <c r="AM30" s="71"/>
      <c r="AN30" s="71"/>
      <c r="AO30" s="71"/>
      <c r="AQ30" s="68"/>
      <c r="AR30" s="69"/>
      <c r="AS30" s="71"/>
      <c r="AT30" s="71"/>
      <c r="AU30" s="71"/>
      <c r="AV30" s="71"/>
      <c r="AW30" s="71"/>
      <c r="AX30" s="71"/>
      <c r="AY30" s="71"/>
      <c r="AZ30" s="71"/>
      <c r="BA30" s="71"/>
      <c r="BB30" s="71"/>
      <c r="BC30" s="71"/>
      <c r="BD30" s="71"/>
      <c r="BE30" s="71"/>
      <c r="BF30" s="71"/>
      <c r="BG30" s="71"/>
      <c r="BH30" s="71"/>
      <c r="BI30" s="71"/>
    </row>
    <row r="31" spans="1:61" s="65" customFormat="1" ht="15" customHeight="1" x14ac:dyDescent="0.3">
      <c r="A31" s="68"/>
      <c r="B31" s="69"/>
      <c r="C31" s="63" t="s">
        <v>32</v>
      </c>
      <c r="D31" s="69"/>
      <c r="E31" s="71"/>
      <c r="F31" s="71"/>
      <c r="G31" s="71"/>
      <c r="H31" s="71"/>
      <c r="I31" s="71"/>
      <c r="J31" s="71"/>
      <c r="K31" s="71"/>
      <c r="L31" s="71"/>
      <c r="M31" s="71"/>
      <c r="N31" s="71"/>
      <c r="O31" s="71"/>
      <c r="P31" s="71"/>
      <c r="Q31" s="71"/>
      <c r="R31" s="71"/>
      <c r="S31" s="71"/>
      <c r="T31" s="71"/>
      <c r="U31" s="71"/>
      <c r="W31" s="63" t="s">
        <v>32</v>
      </c>
      <c r="X31" s="69"/>
      <c r="Y31" s="71"/>
      <c r="Z31" s="71"/>
      <c r="AA31" s="71"/>
      <c r="AB31" s="71"/>
      <c r="AC31" s="71"/>
      <c r="AD31" s="71"/>
      <c r="AE31" s="71"/>
      <c r="AF31" s="71"/>
      <c r="AG31" s="71"/>
      <c r="AH31" s="71"/>
      <c r="AI31" s="71"/>
      <c r="AJ31" s="71"/>
      <c r="AK31" s="71"/>
      <c r="AL31" s="71"/>
      <c r="AM31" s="71"/>
      <c r="AN31" s="71"/>
      <c r="AO31" s="71"/>
      <c r="AQ31" s="63" t="s">
        <v>32</v>
      </c>
      <c r="AR31" s="69"/>
      <c r="AS31" s="71"/>
      <c r="AT31" s="71"/>
      <c r="AU31" s="71"/>
      <c r="AV31" s="71"/>
      <c r="AW31" s="71"/>
      <c r="AX31" s="71"/>
      <c r="AY31" s="71"/>
      <c r="AZ31" s="71"/>
      <c r="BA31" s="71"/>
      <c r="BB31" s="71"/>
      <c r="BC31" s="71"/>
      <c r="BD31" s="71"/>
      <c r="BE31" s="71"/>
      <c r="BF31" s="71"/>
      <c r="BG31" s="71"/>
      <c r="BH31" s="71"/>
      <c r="BI31" s="71"/>
    </row>
    <row r="32" spans="1:61" ht="15" customHeight="1" x14ac:dyDescent="0.3">
      <c r="A32" s="63" t="s">
        <v>137</v>
      </c>
      <c r="B32" s="52" t="s">
        <v>207</v>
      </c>
      <c r="C32" s="63"/>
      <c r="D32" s="52" t="s">
        <v>33</v>
      </c>
      <c r="E32" s="66" t="e">
        <f t="shared" ref="E32:I45" si="9">AS32-Y32</f>
        <v>#VALUE!</v>
      </c>
      <c r="F32" s="66" t="e">
        <f t="shared" si="9"/>
        <v>#VALUE!</v>
      </c>
      <c r="G32" s="66" t="e">
        <f t="shared" si="9"/>
        <v>#VALUE!</v>
      </c>
      <c r="H32" s="66" t="e">
        <f t="shared" si="9"/>
        <v>#VALUE!</v>
      </c>
      <c r="I32" s="66" t="e">
        <f t="shared" si="9"/>
        <v>#VALUE!</v>
      </c>
      <c r="J32" s="66"/>
      <c r="K32" s="66" t="e">
        <f t="shared" ref="K32:O45" si="10">AY32-AE32</f>
        <v>#VALUE!</v>
      </c>
      <c r="L32" s="66" t="e">
        <f t="shared" si="10"/>
        <v>#VALUE!</v>
      </c>
      <c r="M32" s="66" t="e">
        <f t="shared" si="10"/>
        <v>#VALUE!</v>
      </c>
      <c r="N32" s="66" t="e">
        <f t="shared" si="10"/>
        <v>#VALUE!</v>
      </c>
      <c r="O32" s="66" t="e">
        <f t="shared" si="10"/>
        <v>#VALUE!</v>
      </c>
      <c r="P32" s="66"/>
      <c r="Q32" s="66" t="e">
        <f t="shared" ref="Q32:U45" si="11">BE32-AK32</f>
        <v>#VALUE!</v>
      </c>
      <c r="R32" s="66" t="e">
        <f t="shared" si="11"/>
        <v>#VALUE!</v>
      </c>
      <c r="S32" s="66" t="e">
        <f t="shared" si="11"/>
        <v>#VALUE!</v>
      </c>
      <c r="T32" s="66" t="e">
        <f t="shared" si="11"/>
        <v>#VALUE!</v>
      </c>
      <c r="U32" s="66" t="e">
        <f t="shared" si="11"/>
        <v>#VALUE!</v>
      </c>
      <c r="W32" s="63"/>
      <c r="X32" s="52" t="s">
        <v>33</v>
      </c>
      <c r="Y32" s="66">
        <v>2967.9853406099865</v>
      </c>
      <c r="Z32" s="66">
        <v>-2967.9853406100156</v>
      </c>
      <c r="AA32" s="66">
        <v>0</v>
      </c>
      <c r="AB32" s="66">
        <v>0</v>
      </c>
      <c r="AC32" s="66">
        <v>-9.9475983006414026E-13</v>
      </c>
      <c r="AD32" s="66"/>
      <c r="AE32" s="66">
        <v>4286.3043397399888</v>
      </c>
      <c r="AF32" s="66">
        <v>4777.8016304600169</v>
      </c>
      <c r="AG32" s="66">
        <v>3360.5901230299933</v>
      </c>
      <c r="AH32" s="66">
        <v>4199.5373931899958</v>
      </c>
      <c r="AI32" s="66">
        <v>16624.233486420009</v>
      </c>
      <c r="AJ32" s="66"/>
      <c r="AK32" s="66">
        <v>4350.4778614199895</v>
      </c>
      <c r="AL32" s="66">
        <v>5365.708876570221</v>
      </c>
      <c r="AM32" s="66">
        <v>4346.8559945798916</v>
      </c>
      <c r="AN32" s="66">
        <v>9857.4211120399996</v>
      </c>
      <c r="AO32" s="66">
        <v>23920.463844610087</v>
      </c>
      <c r="AQ32" s="63"/>
      <c r="AR32" s="52" t="s">
        <v>33</v>
      </c>
      <c r="AS32" s="66" t="e">
        <v>#VALUE!</v>
      </c>
      <c r="AT32" s="66" t="e">
        <v>#VALUE!</v>
      </c>
      <c r="AU32" s="66" t="e">
        <v>#VALUE!</v>
      </c>
      <c r="AV32" s="66" t="e">
        <v>#VALUE!</v>
      </c>
      <c r="AW32" s="66" t="e">
        <v>#VALUE!</v>
      </c>
      <c r="AX32" s="66"/>
      <c r="AY32" s="66" t="e">
        <v>#VALUE!</v>
      </c>
      <c r="AZ32" s="66" t="e">
        <v>#VALUE!</v>
      </c>
      <c r="BA32" s="66" t="e">
        <v>#VALUE!</v>
      </c>
      <c r="BB32" s="66" t="e">
        <v>#VALUE!</v>
      </c>
      <c r="BC32" s="66" t="e">
        <v>#VALUE!</v>
      </c>
      <c r="BD32" s="66"/>
      <c r="BE32" s="66" t="e">
        <v>#VALUE!</v>
      </c>
      <c r="BF32" s="66" t="e">
        <v>#VALUE!</v>
      </c>
      <c r="BG32" s="66" t="e">
        <v>#VALUE!</v>
      </c>
      <c r="BH32" s="66" t="e">
        <v>#VALUE!</v>
      </c>
      <c r="BI32" s="66" t="e">
        <v>#VALUE!</v>
      </c>
    </row>
    <row r="33" spans="1:61" ht="15" customHeight="1" x14ac:dyDescent="0.3">
      <c r="A33" s="63" t="s">
        <v>138</v>
      </c>
      <c r="B33" s="52" t="s">
        <v>207</v>
      </c>
      <c r="C33" s="63"/>
      <c r="D33" s="52" t="s">
        <v>34</v>
      </c>
      <c r="E33" s="66" t="e">
        <f t="shared" si="9"/>
        <v>#VALUE!</v>
      </c>
      <c r="F33" s="66" t="e">
        <f t="shared" si="9"/>
        <v>#VALUE!</v>
      </c>
      <c r="G33" s="66" t="e">
        <f t="shared" si="9"/>
        <v>#VALUE!</v>
      </c>
      <c r="H33" s="66" t="e">
        <f t="shared" si="9"/>
        <v>#VALUE!</v>
      </c>
      <c r="I33" s="66" t="e">
        <f t="shared" si="9"/>
        <v>#VALUE!</v>
      </c>
      <c r="J33" s="66"/>
      <c r="K33" s="66" t="e">
        <f t="shared" si="10"/>
        <v>#VALUE!</v>
      </c>
      <c r="L33" s="66" t="e">
        <f t="shared" si="10"/>
        <v>#VALUE!</v>
      </c>
      <c r="M33" s="66" t="e">
        <f t="shared" si="10"/>
        <v>#VALUE!</v>
      </c>
      <c r="N33" s="66" t="e">
        <f t="shared" si="10"/>
        <v>#VALUE!</v>
      </c>
      <c r="O33" s="66" t="e">
        <f t="shared" si="10"/>
        <v>#VALUE!</v>
      </c>
      <c r="P33" s="66"/>
      <c r="Q33" s="66" t="e">
        <f t="shared" si="11"/>
        <v>#VALUE!</v>
      </c>
      <c r="R33" s="66" t="e">
        <f t="shared" si="11"/>
        <v>#VALUE!</v>
      </c>
      <c r="S33" s="66" t="e">
        <f t="shared" si="11"/>
        <v>#VALUE!</v>
      </c>
      <c r="T33" s="66" t="e">
        <f t="shared" si="11"/>
        <v>#VALUE!</v>
      </c>
      <c r="U33" s="66" t="e">
        <f t="shared" si="11"/>
        <v>#VALUE!</v>
      </c>
      <c r="W33" s="63"/>
      <c r="X33" s="52" t="s">
        <v>34</v>
      </c>
      <c r="Y33" s="66">
        <v>441.17534170999716</v>
      </c>
      <c r="Z33" s="66">
        <v>-441.17534170999716</v>
      </c>
      <c r="AA33" s="66">
        <v>0</v>
      </c>
      <c r="AB33" s="66">
        <v>0</v>
      </c>
      <c r="AC33" s="66">
        <v>0</v>
      </c>
      <c r="AD33" s="66"/>
      <c r="AE33" s="66">
        <v>415.3978899299982</v>
      </c>
      <c r="AF33" s="66">
        <v>445.55400943999848</v>
      </c>
      <c r="AG33" s="66">
        <v>396.15974225000173</v>
      </c>
      <c r="AH33" s="66">
        <v>531.81021421000332</v>
      </c>
      <c r="AI33" s="66">
        <v>1788.9218558300054</v>
      </c>
      <c r="AJ33" s="66"/>
      <c r="AK33" s="66">
        <v>494.79959551999855</v>
      </c>
      <c r="AL33" s="66">
        <v>449.71415980000165</v>
      </c>
      <c r="AM33" s="66">
        <v>469.71824094000112</v>
      </c>
      <c r="AN33" s="66">
        <v>383.56778935999682</v>
      </c>
      <c r="AO33" s="66">
        <v>1797.7997856199945</v>
      </c>
      <c r="AQ33" s="63"/>
      <c r="AR33" s="52" t="s">
        <v>34</v>
      </c>
      <c r="AS33" s="66" t="e">
        <v>#VALUE!</v>
      </c>
      <c r="AT33" s="66" t="e">
        <v>#VALUE!</v>
      </c>
      <c r="AU33" s="66" t="e">
        <v>#VALUE!</v>
      </c>
      <c r="AV33" s="66" t="e">
        <v>#VALUE!</v>
      </c>
      <c r="AW33" s="66" t="e">
        <v>#VALUE!</v>
      </c>
      <c r="AX33" s="66"/>
      <c r="AY33" s="66" t="e">
        <v>#VALUE!</v>
      </c>
      <c r="AZ33" s="66" t="e">
        <v>#VALUE!</v>
      </c>
      <c r="BA33" s="66" t="e">
        <v>#VALUE!</v>
      </c>
      <c r="BB33" s="66" t="e">
        <v>#VALUE!</v>
      </c>
      <c r="BC33" s="66" t="e">
        <v>#VALUE!</v>
      </c>
      <c r="BD33" s="66"/>
      <c r="BE33" s="66" t="e">
        <v>#VALUE!</v>
      </c>
      <c r="BF33" s="66" t="e">
        <v>#VALUE!</v>
      </c>
      <c r="BG33" s="66" t="e">
        <v>#VALUE!</v>
      </c>
      <c r="BH33" s="66" t="e">
        <v>#VALUE!</v>
      </c>
      <c r="BI33" s="66" t="e">
        <v>#VALUE!</v>
      </c>
    </row>
    <row r="34" spans="1:61" ht="15" customHeight="1" x14ac:dyDescent="0.3">
      <c r="A34" s="63" t="s">
        <v>139</v>
      </c>
      <c r="B34" s="52" t="s">
        <v>207</v>
      </c>
      <c r="C34" s="63"/>
      <c r="D34" s="52" t="s">
        <v>35</v>
      </c>
      <c r="E34" s="66" t="e">
        <f t="shared" si="9"/>
        <v>#VALUE!</v>
      </c>
      <c r="F34" s="66" t="e">
        <f t="shared" si="9"/>
        <v>#VALUE!</v>
      </c>
      <c r="G34" s="66" t="e">
        <f t="shared" si="9"/>
        <v>#VALUE!</v>
      </c>
      <c r="H34" s="66" t="e">
        <f t="shared" si="9"/>
        <v>#VALUE!</v>
      </c>
      <c r="I34" s="66" t="e">
        <f t="shared" si="9"/>
        <v>#VALUE!</v>
      </c>
      <c r="J34" s="66"/>
      <c r="K34" s="66" t="e">
        <f t="shared" si="10"/>
        <v>#VALUE!</v>
      </c>
      <c r="L34" s="66" t="e">
        <f t="shared" si="10"/>
        <v>#VALUE!</v>
      </c>
      <c r="M34" s="66" t="e">
        <f t="shared" si="10"/>
        <v>#VALUE!</v>
      </c>
      <c r="N34" s="66" t="e">
        <f t="shared" si="10"/>
        <v>#VALUE!</v>
      </c>
      <c r="O34" s="66" t="e">
        <f t="shared" si="10"/>
        <v>#VALUE!</v>
      </c>
      <c r="P34" s="66"/>
      <c r="Q34" s="66" t="e">
        <f t="shared" si="11"/>
        <v>#VALUE!</v>
      </c>
      <c r="R34" s="66" t="e">
        <f t="shared" si="11"/>
        <v>#VALUE!</v>
      </c>
      <c r="S34" s="66" t="e">
        <f t="shared" si="11"/>
        <v>#VALUE!</v>
      </c>
      <c r="T34" s="66" t="e">
        <f t="shared" si="11"/>
        <v>#VALUE!</v>
      </c>
      <c r="U34" s="66" t="e">
        <f t="shared" si="11"/>
        <v>#VALUE!</v>
      </c>
      <c r="W34" s="63"/>
      <c r="X34" s="52" t="s">
        <v>35</v>
      </c>
      <c r="Y34" s="66">
        <v>0</v>
      </c>
      <c r="Z34" s="66">
        <v>0</v>
      </c>
      <c r="AA34" s="66">
        <v>0</v>
      </c>
      <c r="AB34" s="66">
        <v>0</v>
      </c>
      <c r="AC34" s="66">
        <v>0</v>
      </c>
      <c r="AD34" s="66"/>
      <c r="AE34" s="66">
        <v>0</v>
      </c>
      <c r="AF34" s="66">
        <v>0</v>
      </c>
      <c r="AG34" s="66">
        <v>0</v>
      </c>
      <c r="AH34" s="66">
        <v>0</v>
      </c>
      <c r="AI34" s="66">
        <v>0</v>
      </c>
      <c r="AJ34" s="66"/>
      <c r="AK34" s="66">
        <v>0</v>
      </c>
      <c r="AL34" s="66">
        <v>0</v>
      </c>
      <c r="AM34" s="66">
        <v>0</v>
      </c>
      <c r="AN34" s="66">
        <v>0</v>
      </c>
      <c r="AO34" s="66">
        <v>0</v>
      </c>
      <c r="AQ34" s="63"/>
      <c r="AR34" s="52" t="s">
        <v>35</v>
      </c>
      <c r="AS34" s="66" t="e">
        <v>#VALUE!</v>
      </c>
      <c r="AT34" s="66" t="e">
        <v>#VALUE!</v>
      </c>
      <c r="AU34" s="66" t="e">
        <v>#VALUE!</v>
      </c>
      <c r="AV34" s="66" t="e">
        <v>#VALUE!</v>
      </c>
      <c r="AW34" s="66" t="e">
        <v>#VALUE!</v>
      </c>
      <c r="AX34" s="66"/>
      <c r="AY34" s="66" t="e">
        <v>#VALUE!</v>
      </c>
      <c r="AZ34" s="66" t="e">
        <v>#VALUE!</v>
      </c>
      <c r="BA34" s="66" t="e">
        <v>#VALUE!</v>
      </c>
      <c r="BB34" s="66" t="e">
        <v>#VALUE!</v>
      </c>
      <c r="BC34" s="66" t="e">
        <v>#VALUE!</v>
      </c>
      <c r="BD34" s="66"/>
      <c r="BE34" s="66" t="e">
        <v>#VALUE!</v>
      </c>
      <c r="BF34" s="66" t="e">
        <v>#VALUE!</v>
      </c>
      <c r="BG34" s="66" t="e">
        <v>#VALUE!</v>
      </c>
      <c r="BH34" s="66" t="e">
        <v>#VALUE!</v>
      </c>
      <c r="BI34" s="66" t="e">
        <v>#VALUE!</v>
      </c>
    </row>
    <row r="35" spans="1:61" ht="15" customHeight="1" x14ac:dyDescent="0.3">
      <c r="A35" s="63" t="s">
        <v>140</v>
      </c>
      <c r="B35" s="52" t="s">
        <v>207</v>
      </c>
      <c r="C35" s="63"/>
      <c r="D35" s="52" t="s">
        <v>36</v>
      </c>
      <c r="E35" s="66" t="e">
        <f t="shared" si="9"/>
        <v>#VALUE!</v>
      </c>
      <c r="F35" s="66" t="e">
        <f t="shared" si="9"/>
        <v>#VALUE!</v>
      </c>
      <c r="G35" s="66" t="e">
        <f t="shared" si="9"/>
        <v>#VALUE!</v>
      </c>
      <c r="H35" s="66" t="e">
        <f t="shared" si="9"/>
        <v>#VALUE!</v>
      </c>
      <c r="I35" s="66" t="e">
        <f t="shared" si="9"/>
        <v>#VALUE!</v>
      </c>
      <c r="J35" s="66"/>
      <c r="K35" s="66" t="e">
        <f t="shared" si="10"/>
        <v>#VALUE!</v>
      </c>
      <c r="L35" s="66" t="e">
        <f t="shared" si="10"/>
        <v>#VALUE!</v>
      </c>
      <c r="M35" s="66" t="e">
        <f t="shared" si="10"/>
        <v>#VALUE!</v>
      </c>
      <c r="N35" s="66" t="e">
        <f t="shared" si="10"/>
        <v>#VALUE!</v>
      </c>
      <c r="O35" s="66" t="e">
        <f t="shared" si="10"/>
        <v>#VALUE!</v>
      </c>
      <c r="P35" s="66"/>
      <c r="Q35" s="66" t="e">
        <f t="shared" si="11"/>
        <v>#VALUE!</v>
      </c>
      <c r="R35" s="66" t="e">
        <f t="shared" si="11"/>
        <v>#VALUE!</v>
      </c>
      <c r="S35" s="66" t="e">
        <f t="shared" si="11"/>
        <v>#VALUE!</v>
      </c>
      <c r="T35" s="66" t="e">
        <f t="shared" si="11"/>
        <v>#VALUE!</v>
      </c>
      <c r="U35" s="66" t="e">
        <f t="shared" si="11"/>
        <v>#VALUE!</v>
      </c>
      <c r="W35" s="63"/>
      <c r="X35" s="52" t="s">
        <v>36</v>
      </c>
      <c r="Y35" s="66">
        <v>1186.018931300001</v>
      </c>
      <c r="Z35" s="66">
        <v>-1186.018931300001</v>
      </c>
      <c r="AA35" s="66">
        <v>0</v>
      </c>
      <c r="AB35" s="66">
        <v>0</v>
      </c>
      <c r="AC35" s="66">
        <v>0</v>
      </c>
      <c r="AD35" s="66"/>
      <c r="AE35" s="66">
        <v>1357.1685381099996</v>
      </c>
      <c r="AF35" s="66">
        <v>1309.5523356800004</v>
      </c>
      <c r="AG35" s="66">
        <v>1177.4049384200043</v>
      </c>
      <c r="AH35" s="66">
        <v>1282.3989219500036</v>
      </c>
      <c r="AI35" s="66">
        <v>5126.5247341599897</v>
      </c>
      <c r="AJ35" s="66"/>
      <c r="AK35" s="66">
        <v>1694.4734517100005</v>
      </c>
      <c r="AL35" s="66">
        <v>1375.856688660002</v>
      </c>
      <c r="AM35" s="66">
        <v>1398.0884288399975</v>
      </c>
      <c r="AN35" s="66">
        <v>1394.0474269700026</v>
      </c>
      <c r="AO35" s="66">
        <v>5862.4659961799916</v>
      </c>
      <c r="AQ35" s="63"/>
      <c r="AR35" s="52" t="s">
        <v>36</v>
      </c>
      <c r="AS35" s="66" t="e">
        <v>#VALUE!</v>
      </c>
      <c r="AT35" s="66" t="e">
        <v>#VALUE!</v>
      </c>
      <c r="AU35" s="66" t="e">
        <v>#VALUE!</v>
      </c>
      <c r="AV35" s="66" t="e">
        <v>#VALUE!</v>
      </c>
      <c r="AW35" s="66" t="e">
        <v>#VALUE!</v>
      </c>
      <c r="AX35" s="66"/>
      <c r="AY35" s="66" t="e">
        <v>#VALUE!</v>
      </c>
      <c r="AZ35" s="66" t="e">
        <v>#VALUE!</v>
      </c>
      <c r="BA35" s="66" t="e">
        <v>#VALUE!</v>
      </c>
      <c r="BB35" s="66" t="e">
        <v>#VALUE!</v>
      </c>
      <c r="BC35" s="66" t="e">
        <v>#VALUE!</v>
      </c>
      <c r="BD35" s="66"/>
      <c r="BE35" s="66" t="e">
        <v>#VALUE!</v>
      </c>
      <c r="BF35" s="66" t="e">
        <v>#VALUE!</v>
      </c>
      <c r="BG35" s="66" t="e">
        <v>#VALUE!</v>
      </c>
      <c r="BH35" s="66" t="e">
        <v>#VALUE!</v>
      </c>
      <c r="BI35" s="66" t="e">
        <v>#VALUE!</v>
      </c>
    </row>
    <row r="36" spans="1:61" ht="15" customHeight="1" x14ac:dyDescent="0.3">
      <c r="A36" s="63" t="s">
        <v>141</v>
      </c>
      <c r="B36" s="52" t="s">
        <v>207</v>
      </c>
      <c r="C36" s="63"/>
      <c r="D36" s="52" t="s">
        <v>37</v>
      </c>
      <c r="E36" s="66" t="e">
        <f t="shared" si="9"/>
        <v>#VALUE!</v>
      </c>
      <c r="F36" s="66" t="e">
        <f t="shared" si="9"/>
        <v>#VALUE!</v>
      </c>
      <c r="G36" s="66" t="e">
        <f t="shared" si="9"/>
        <v>#VALUE!</v>
      </c>
      <c r="H36" s="66" t="e">
        <f t="shared" si="9"/>
        <v>#VALUE!</v>
      </c>
      <c r="I36" s="66" t="e">
        <f t="shared" si="9"/>
        <v>#VALUE!</v>
      </c>
      <c r="J36" s="66"/>
      <c r="K36" s="66" t="e">
        <f t="shared" si="10"/>
        <v>#VALUE!</v>
      </c>
      <c r="L36" s="66" t="e">
        <f t="shared" si="10"/>
        <v>#VALUE!</v>
      </c>
      <c r="M36" s="66" t="e">
        <f t="shared" si="10"/>
        <v>#VALUE!</v>
      </c>
      <c r="N36" s="66" t="e">
        <f t="shared" si="10"/>
        <v>#VALUE!</v>
      </c>
      <c r="O36" s="66" t="e">
        <f t="shared" si="10"/>
        <v>#VALUE!</v>
      </c>
      <c r="P36" s="66"/>
      <c r="Q36" s="66" t="e">
        <f t="shared" si="11"/>
        <v>#VALUE!</v>
      </c>
      <c r="R36" s="66" t="e">
        <f t="shared" si="11"/>
        <v>#VALUE!</v>
      </c>
      <c r="S36" s="66" t="e">
        <f t="shared" si="11"/>
        <v>#VALUE!</v>
      </c>
      <c r="T36" s="66" t="e">
        <f t="shared" si="11"/>
        <v>#VALUE!</v>
      </c>
      <c r="U36" s="66" t="e">
        <f t="shared" si="11"/>
        <v>#VALUE!</v>
      </c>
      <c r="W36" s="63"/>
      <c r="X36" s="52" t="s">
        <v>37</v>
      </c>
      <c r="Y36" s="66">
        <v>807.71299999999974</v>
      </c>
      <c r="Z36" s="66">
        <v>-807.71299999999974</v>
      </c>
      <c r="AA36" s="66">
        <v>0</v>
      </c>
      <c r="AB36" s="66">
        <v>0</v>
      </c>
      <c r="AC36" s="66">
        <v>0</v>
      </c>
      <c r="AD36" s="66"/>
      <c r="AE36" s="66">
        <v>856.03499999999985</v>
      </c>
      <c r="AF36" s="66">
        <v>847.04699999999866</v>
      </c>
      <c r="AG36" s="66">
        <v>838.48600000000079</v>
      </c>
      <c r="AH36" s="66">
        <v>836.24299999999857</v>
      </c>
      <c r="AI36" s="66">
        <v>3377.8110000000015</v>
      </c>
      <c r="AJ36" s="66"/>
      <c r="AK36" s="66">
        <v>963.37700000000041</v>
      </c>
      <c r="AL36" s="66">
        <v>994.83799999999974</v>
      </c>
      <c r="AM36" s="66">
        <v>905.99200000000201</v>
      </c>
      <c r="AN36" s="66">
        <v>846.89099999999962</v>
      </c>
      <c r="AO36" s="66">
        <v>3711.0979999999981</v>
      </c>
      <c r="AQ36" s="63"/>
      <c r="AR36" s="52" t="s">
        <v>37</v>
      </c>
      <c r="AS36" s="66" t="e">
        <v>#VALUE!</v>
      </c>
      <c r="AT36" s="66" t="e">
        <v>#VALUE!</v>
      </c>
      <c r="AU36" s="66" t="e">
        <v>#VALUE!</v>
      </c>
      <c r="AV36" s="66" t="e">
        <v>#VALUE!</v>
      </c>
      <c r="AW36" s="66" t="e">
        <v>#VALUE!</v>
      </c>
      <c r="AX36" s="66"/>
      <c r="AY36" s="66" t="e">
        <v>#VALUE!</v>
      </c>
      <c r="AZ36" s="66" t="e">
        <v>#VALUE!</v>
      </c>
      <c r="BA36" s="66" t="e">
        <v>#VALUE!</v>
      </c>
      <c r="BB36" s="66" t="e">
        <v>#VALUE!</v>
      </c>
      <c r="BC36" s="66" t="e">
        <v>#VALUE!</v>
      </c>
      <c r="BD36" s="66"/>
      <c r="BE36" s="66" t="e">
        <v>#VALUE!</v>
      </c>
      <c r="BF36" s="66" t="e">
        <v>#VALUE!</v>
      </c>
      <c r="BG36" s="66" t="e">
        <v>#VALUE!</v>
      </c>
      <c r="BH36" s="66" t="e">
        <v>#VALUE!</v>
      </c>
      <c r="BI36" s="66" t="e">
        <v>#VALUE!</v>
      </c>
    </row>
    <row r="37" spans="1:61" ht="15" customHeight="1" x14ac:dyDescent="0.3">
      <c r="A37" s="63" t="s">
        <v>142</v>
      </c>
      <c r="B37" s="52" t="s">
        <v>207</v>
      </c>
      <c r="C37" s="63"/>
      <c r="D37" s="52" t="s">
        <v>38</v>
      </c>
      <c r="E37" s="66" t="e">
        <f t="shared" si="9"/>
        <v>#VALUE!</v>
      </c>
      <c r="F37" s="66" t="e">
        <f t="shared" si="9"/>
        <v>#VALUE!</v>
      </c>
      <c r="G37" s="66" t="e">
        <f t="shared" si="9"/>
        <v>#VALUE!</v>
      </c>
      <c r="H37" s="66" t="e">
        <f t="shared" si="9"/>
        <v>#VALUE!</v>
      </c>
      <c r="I37" s="66" t="e">
        <f t="shared" si="9"/>
        <v>#VALUE!</v>
      </c>
      <c r="J37" s="66"/>
      <c r="K37" s="66" t="e">
        <f t="shared" si="10"/>
        <v>#VALUE!</v>
      </c>
      <c r="L37" s="66" t="e">
        <f t="shared" si="10"/>
        <v>#VALUE!</v>
      </c>
      <c r="M37" s="66" t="e">
        <f t="shared" si="10"/>
        <v>#VALUE!</v>
      </c>
      <c r="N37" s="66" t="e">
        <f t="shared" si="10"/>
        <v>#VALUE!</v>
      </c>
      <c r="O37" s="66" t="e">
        <f t="shared" si="10"/>
        <v>#VALUE!</v>
      </c>
      <c r="P37" s="66"/>
      <c r="Q37" s="66" t="e">
        <f t="shared" si="11"/>
        <v>#VALUE!</v>
      </c>
      <c r="R37" s="66" t="e">
        <f t="shared" si="11"/>
        <v>#VALUE!</v>
      </c>
      <c r="S37" s="66" t="e">
        <f t="shared" si="11"/>
        <v>#VALUE!</v>
      </c>
      <c r="T37" s="66" t="e">
        <f t="shared" si="11"/>
        <v>#VALUE!</v>
      </c>
      <c r="U37" s="66" t="e">
        <f t="shared" si="11"/>
        <v>#VALUE!</v>
      </c>
      <c r="W37" s="63"/>
      <c r="X37" s="52" t="s">
        <v>38</v>
      </c>
      <c r="Y37" s="66">
        <v>4802.1344369796134</v>
      </c>
      <c r="Z37" s="66">
        <v>-4802.1344369795988</v>
      </c>
      <c r="AA37" s="66">
        <v>0</v>
      </c>
      <c r="AB37" s="66">
        <v>0</v>
      </c>
      <c r="AC37" s="66">
        <v>0</v>
      </c>
      <c r="AD37" s="66"/>
      <c r="AE37" s="66">
        <v>5461.2235351700074</v>
      </c>
      <c r="AF37" s="66">
        <v>4944.7678116996976</v>
      </c>
      <c r="AG37" s="66">
        <v>4578.3732884502097</v>
      </c>
      <c r="AH37" s="66">
        <v>4633.3224869802943</v>
      </c>
      <c r="AI37" s="66">
        <v>19617.687122300034</v>
      </c>
      <c r="AJ37" s="66"/>
      <c r="AK37" s="66">
        <v>5253.5672820100008</v>
      </c>
      <c r="AL37" s="66">
        <v>5097.0168098499998</v>
      </c>
      <c r="AM37" s="66">
        <v>4670.306755720012</v>
      </c>
      <c r="AN37" s="66">
        <v>5126.609693639999</v>
      </c>
      <c r="AO37" s="66">
        <v>20147.500541220012</v>
      </c>
      <c r="AQ37" s="63"/>
      <c r="AR37" s="52" t="s">
        <v>38</v>
      </c>
      <c r="AS37" s="66" t="e">
        <v>#VALUE!</v>
      </c>
      <c r="AT37" s="66" t="e">
        <v>#VALUE!</v>
      </c>
      <c r="AU37" s="66" t="e">
        <v>#VALUE!</v>
      </c>
      <c r="AV37" s="66" t="e">
        <v>#VALUE!</v>
      </c>
      <c r="AW37" s="66" t="e">
        <v>#VALUE!</v>
      </c>
      <c r="AX37" s="66"/>
      <c r="AY37" s="66" t="e">
        <v>#VALUE!</v>
      </c>
      <c r="AZ37" s="66" t="e">
        <v>#VALUE!</v>
      </c>
      <c r="BA37" s="66" t="e">
        <v>#VALUE!</v>
      </c>
      <c r="BB37" s="66" t="e">
        <v>#VALUE!</v>
      </c>
      <c r="BC37" s="66" t="e">
        <v>#VALUE!</v>
      </c>
      <c r="BD37" s="66"/>
      <c r="BE37" s="66" t="e">
        <v>#VALUE!</v>
      </c>
      <c r="BF37" s="66" t="e">
        <v>#VALUE!</v>
      </c>
      <c r="BG37" s="66" t="e">
        <v>#VALUE!</v>
      </c>
      <c r="BH37" s="66" t="e">
        <v>#VALUE!</v>
      </c>
      <c r="BI37" s="66" t="e">
        <v>#VALUE!</v>
      </c>
    </row>
    <row r="38" spans="1:61" ht="15" customHeight="1" x14ac:dyDescent="0.3">
      <c r="A38" s="63" t="s">
        <v>143</v>
      </c>
      <c r="B38" s="52" t="s">
        <v>207</v>
      </c>
      <c r="C38" s="63"/>
      <c r="D38" s="52" t="s">
        <v>39</v>
      </c>
      <c r="E38" s="66" t="e">
        <f t="shared" si="9"/>
        <v>#VALUE!</v>
      </c>
      <c r="F38" s="66" t="e">
        <f t="shared" si="9"/>
        <v>#VALUE!</v>
      </c>
      <c r="G38" s="66" t="e">
        <f t="shared" si="9"/>
        <v>#VALUE!</v>
      </c>
      <c r="H38" s="66" t="e">
        <f t="shared" si="9"/>
        <v>#VALUE!</v>
      </c>
      <c r="I38" s="66" t="e">
        <f t="shared" si="9"/>
        <v>#VALUE!</v>
      </c>
      <c r="J38" s="66"/>
      <c r="K38" s="66" t="e">
        <f t="shared" si="10"/>
        <v>#VALUE!</v>
      </c>
      <c r="L38" s="66" t="e">
        <f t="shared" si="10"/>
        <v>#VALUE!</v>
      </c>
      <c r="M38" s="66" t="e">
        <f t="shared" si="10"/>
        <v>#VALUE!</v>
      </c>
      <c r="N38" s="66" t="e">
        <f t="shared" si="10"/>
        <v>#VALUE!</v>
      </c>
      <c r="O38" s="66" t="e">
        <f t="shared" si="10"/>
        <v>#VALUE!</v>
      </c>
      <c r="P38" s="66"/>
      <c r="Q38" s="66" t="e">
        <f t="shared" si="11"/>
        <v>#VALUE!</v>
      </c>
      <c r="R38" s="66" t="e">
        <f t="shared" si="11"/>
        <v>#VALUE!</v>
      </c>
      <c r="S38" s="66" t="e">
        <f t="shared" si="11"/>
        <v>#VALUE!</v>
      </c>
      <c r="T38" s="66" t="e">
        <f t="shared" si="11"/>
        <v>#VALUE!</v>
      </c>
      <c r="U38" s="66" t="e">
        <f t="shared" si="11"/>
        <v>#VALUE!</v>
      </c>
      <c r="W38" s="63"/>
      <c r="X38" s="52" t="s">
        <v>39</v>
      </c>
      <c r="Y38" s="66">
        <v>0</v>
      </c>
      <c r="Z38" s="66">
        <v>0</v>
      </c>
      <c r="AA38" s="66">
        <v>0</v>
      </c>
      <c r="AB38" s="66">
        <v>0</v>
      </c>
      <c r="AC38" s="66">
        <v>0</v>
      </c>
      <c r="AD38" s="66"/>
      <c r="AE38" s="66">
        <v>0</v>
      </c>
      <c r="AF38" s="66">
        <v>0</v>
      </c>
      <c r="AG38" s="66">
        <v>0</v>
      </c>
      <c r="AH38" s="66">
        <v>0</v>
      </c>
      <c r="AI38" s="66">
        <v>0</v>
      </c>
      <c r="AJ38" s="66"/>
      <c r="AK38" s="66">
        <v>0</v>
      </c>
      <c r="AL38" s="66">
        <v>0</v>
      </c>
      <c r="AM38" s="66">
        <v>0</v>
      </c>
      <c r="AN38" s="66">
        <v>0</v>
      </c>
      <c r="AO38" s="66">
        <v>0</v>
      </c>
      <c r="AQ38" s="63"/>
      <c r="AR38" s="52" t="s">
        <v>39</v>
      </c>
      <c r="AS38" s="66" t="e">
        <v>#VALUE!</v>
      </c>
      <c r="AT38" s="66" t="e">
        <v>#VALUE!</v>
      </c>
      <c r="AU38" s="66" t="e">
        <v>#VALUE!</v>
      </c>
      <c r="AV38" s="66" t="e">
        <v>#VALUE!</v>
      </c>
      <c r="AW38" s="66" t="e">
        <v>#VALUE!</v>
      </c>
      <c r="AX38" s="66"/>
      <c r="AY38" s="66" t="e">
        <v>#VALUE!</v>
      </c>
      <c r="AZ38" s="66" t="e">
        <v>#VALUE!</v>
      </c>
      <c r="BA38" s="66" t="e">
        <v>#VALUE!</v>
      </c>
      <c r="BB38" s="66" t="e">
        <v>#VALUE!</v>
      </c>
      <c r="BC38" s="66" t="e">
        <v>#VALUE!</v>
      </c>
      <c r="BD38" s="66"/>
      <c r="BE38" s="66" t="e">
        <v>#VALUE!</v>
      </c>
      <c r="BF38" s="66" t="e">
        <v>#VALUE!</v>
      </c>
      <c r="BG38" s="66" t="e">
        <v>#VALUE!</v>
      </c>
      <c r="BH38" s="66" t="e">
        <v>#VALUE!</v>
      </c>
      <c r="BI38" s="66" t="e">
        <v>#VALUE!</v>
      </c>
    </row>
    <row r="39" spans="1:61" ht="15" customHeight="1" x14ac:dyDescent="0.3">
      <c r="A39" s="72"/>
      <c r="B39" s="52" t="s">
        <v>40</v>
      </c>
      <c r="C39" s="63"/>
      <c r="D39" s="52" t="s">
        <v>40</v>
      </c>
      <c r="E39" s="66" t="e">
        <f t="shared" si="9"/>
        <v>#VALUE!</v>
      </c>
      <c r="F39" s="66" t="e">
        <f t="shared" si="9"/>
        <v>#VALUE!</v>
      </c>
      <c r="G39" s="66" t="e">
        <f t="shared" si="9"/>
        <v>#VALUE!</v>
      </c>
      <c r="H39" s="66" t="e">
        <f t="shared" si="9"/>
        <v>#VALUE!</v>
      </c>
      <c r="I39" s="66" t="e">
        <f t="shared" si="9"/>
        <v>#VALUE!</v>
      </c>
      <c r="J39" s="66"/>
      <c r="K39" s="66" t="e">
        <f t="shared" si="10"/>
        <v>#VALUE!</v>
      </c>
      <c r="L39" s="66" t="e">
        <f t="shared" si="10"/>
        <v>#VALUE!</v>
      </c>
      <c r="M39" s="66" t="e">
        <f t="shared" si="10"/>
        <v>#VALUE!</v>
      </c>
      <c r="N39" s="66" t="e">
        <f t="shared" si="10"/>
        <v>#VALUE!</v>
      </c>
      <c r="O39" s="66" t="e">
        <f t="shared" si="10"/>
        <v>#VALUE!</v>
      </c>
      <c r="P39" s="66"/>
      <c r="Q39" s="66" t="e">
        <f t="shared" si="11"/>
        <v>#VALUE!</v>
      </c>
      <c r="R39" s="66" t="e">
        <f t="shared" si="11"/>
        <v>#VALUE!</v>
      </c>
      <c r="S39" s="66" t="e">
        <f t="shared" si="11"/>
        <v>#VALUE!</v>
      </c>
      <c r="T39" s="66" t="e">
        <f t="shared" si="11"/>
        <v>#VALUE!</v>
      </c>
      <c r="U39" s="66" t="e">
        <f t="shared" si="11"/>
        <v>#VALUE!</v>
      </c>
      <c r="W39" s="63"/>
      <c r="X39" s="52" t="s">
        <v>40</v>
      </c>
      <c r="Y39" s="66">
        <v>3675.5136613399955</v>
      </c>
      <c r="Z39" s="66">
        <v>-3675.5136613399955</v>
      </c>
      <c r="AA39" s="66">
        <v>0</v>
      </c>
      <c r="AB39" s="66">
        <v>0</v>
      </c>
      <c r="AC39" s="66">
        <v>1.9952040020143613E-11</v>
      </c>
      <c r="AD39" s="66"/>
      <c r="AE39" s="66">
        <v>3603.2067555399844</v>
      </c>
      <c r="AF39" s="66">
        <v>3011.5796144600026</v>
      </c>
      <c r="AG39" s="66">
        <v>2904.8063878200483</v>
      </c>
      <c r="AH39" s="66">
        <v>2787.2493271400454</v>
      </c>
      <c r="AI39" s="66">
        <v>12306.842084959149</v>
      </c>
      <c r="AJ39" s="66"/>
      <c r="AK39" s="66">
        <v>3676.5686910199584</v>
      </c>
      <c r="AL39" s="66">
        <v>3172.4784754600259</v>
      </c>
      <c r="AM39" s="66">
        <v>3121.1985843000002</v>
      </c>
      <c r="AN39" s="66">
        <v>3399.8807331999997</v>
      </c>
      <c r="AO39" s="66">
        <v>13370.126483980101</v>
      </c>
      <c r="AQ39" s="63"/>
      <c r="AR39" s="52" t="s">
        <v>40</v>
      </c>
      <c r="AS39" s="66" t="e">
        <f>AS106-1</f>
        <v>#VALUE!</v>
      </c>
      <c r="AT39" s="66" t="e">
        <f>AT106+1</f>
        <v>#VALUE!</v>
      </c>
      <c r="AU39" s="66" t="e">
        <f>AU106</f>
        <v>#VALUE!</v>
      </c>
      <c r="AV39" s="66" t="e">
        <f>AV106</f>
        <v>#VALUE!</v>
      </c>
      <c r="AW39" s="66" t="e">
        <f t="shared" ref="AW39" si="12">AW106</f>
        <v>#VALUE!</v>
      </c>
      <c r="AX39" s="66"/>
      <c r="AY39" s="66" t="e">
        <f t="shared" ref="AY39:AZ39" si="13">AY106</f>
        <v>#VALUE!</v>
      </c>
      <c r="AZ39" s="66" t="e">
        <f t="shared" si="13"/>
        <v>#VALUE!</v>
      </c>
      <c r="BA39" s="66" t="e">
        <f>BA106+1</f>
        <v>#VALUE!</v>
      </c>
      <c r="BB39" s="66" t="e">
        <f t="shared" ref="BB39:BC39" si="14">BB106</f>
        <v>#VALUE!</v>
      </c>
      <c r="BC39" s="66" t="e">
        <f t="shared" si="14"/>
        <v>#VALUE!</v>
      </c>
      <c r="BD39" s="66"/>
      <c r="BE39" s="66" t="e">
        <f t="shared" ref="BE39:BF39" si="15">BE106</f>
        <v>#VALUE!</v>
      </c>
      <c r="BF39" s="66" t="e">
        <f t="shared" si="15"/>
        <v>#VALUE!</v>
      </c>
      <c r="BG39" s="66" t="e">
        <f>BG106+1</f>
        <v>#VALUE!</v>
      </c>
      <c r="BH39" s="66" t="e">
        <f t="shared" ref="BH39:BI39" si="16">BH106</f>
        <v>#VALUE!</v>
      </c>
      <c r="BI39" s="66" t="e">
        <f t="shared" si="16"/>
        <v>#VALUE!</v>
      </c>
    </row>
    <row r="40" spans="1:61" ht="15" customHeight="1" x14ac:dyDescent="0.3">
      <c r="A40" s="63" t="s">
        <v>144</v>
      </c>
      <c r="B40" s="52" t="s">
        <v>207</v>
      </c>
      <c r="C40" s="63"/>
      <c r="D40" s="52" t="s">
        <v>41</v>
      </c>
      <c r="E40" s="66" t="e">
        <f t="shared" si="9"/>
        <v>#VALUE!</v>
      </c>
      <c r="F40" s="66" t="e">
        <f t="shared" si="9"/>
        <v>#VALUE!</v>
      </c>
      <c r="G40" s="66" t="e">
        <f t="shared" si="9"/>
        <v>#VALUE!</v>
      </c>
      <c r="H40" s="66" t="e">
        <f t="shared" si="9"/>
        <v>#VALUE!</v>
      </c>
      <c r="I40" s="66" t="e">
        <f t="shared" si="9"/>
        <v>#VALUE!</v>
      </c>
      <c r="J40" s="66"/>
      <c r="K40" s="66" t="e">
        <f t="shared" si="10"/>
        <v>#VALUE!</v>
      </c>
      <c r="L40" s="66" t="e">
        <f t="shared" si="10"/>
        <v>#VALUE!</v>
      </c>
      <c r="M40" s="66" t="e">
        <f t="shared" si="10"/>
        <v>#VALUE!</v>
      </c>
      <c r="N40" s="66" t="e">
        <f t="shared" si="10"/>
        <v>#VALUE!</v>
      </c>
      <c r="O40" s="66" t="e">
        <f t="shared" si="10"/>
        <v>#VALUE!</v>
      </c>
      <c r="P40" s="66"/>
      <c r="Q40" s="66" t="e">
        <f t="shared" si="11"/>
        <v>#VALUE!</v>
      </c>
      <c r="R40" s="66" t="e">
        <f t="shared" si="11"/>
        <v>#VALUE!</v>
      </c>
      <c r="S40" s="66" t="e">
        <f t="shared" si="11"/>
        <v>#VALUE!</v>
      </c>
      <c r="T40" s="66" t="e">
        <f t="shared" si="11"/>
        <v>#VALUE!</v>
      </c>
      <c r="U40" s="66" t="e">
        <f t="shared" si="11"/>
        <v>#VALUE!</v>
      </c>
      <c r="W40" s="63"/>
      <c r="X40" s="52" t="s">
        <v>41</v>
      </c>
      <c r="Y40" s="66">
        <v>0</v>
      </c>
      <c r="Z40" s="66">
        <v>0</v>
      </c>
      <c r="AA40" s="66">
        <v>0</v>
      </c>
      <c r="AB40" s="66">
        <v>0</v>
      </c>
      <c r="AC40" s="66">
        <v>0</v>
      </c>
      <c r="AD40" s="66"/>
      <c r="AE40" s="66">
        <v>0</v>
      </c>
      <c r="AF40" s="66">
        <v>0</v>
      </c>
      <c r="AG40" s="66">
        <v>0</v>
      </c>
      <c r="AH40" s="66">
        <v>0</v>
      </c>
      <c r="AI40" s="66">
        <v>0</v>
      </c>
      <c r="AJ40" s="66"/>
      <c r="AK40" s="66">
        <v>0</v>
      </c>
      <c r="AL40" s="66">
        <v>0</v>
      </c>
      <c r="AM40" s="66">
        <v>0</v>
      </c>
      <c r="AN40" s="66">
        <v>0</v>
      </c>
      <c r="AO40" s="66">
        <v>0</v>
      </c>
      <c r="AQ40" s="63"/>
      <c r="AR40" s="52" t="s">
        <v>41</v>
      </c>
      <c r="AS40" s="66" t="e">
        <v>#VALUE!</v>
      </c>
      <c r="AT40" s="66" t="e">
        <v>#VALUE!</v>
      </c>
      <c r="AU40" s="66" t="e">
        <v>#VALUE!</v>
      </c>
      <c r="AV40" s="66" t="e">
        <v>#VALUE!</v>
      </c>
      <c r="AW40" s="66" t="e">
        <v>#VALUE!</v>
      </c>
      <c r="AX40" s="66"/>
      <c r="AY40" s="66" t="e">
        <v>#VALUE!</v>
      </c>
      <c r="AZ40" s="66" t="e">
        <v>#VALUE!</v>
      </c>
      <c r="BA40" s="66" t="e">
        <v>#VALUE!</v>
      </c>
      <c r="BB40" s="66" t="e">
        <v>#VALUE!</v>
      </c>
      <c r="BC40" s="66" t="e">
        <v>#VALUE!</v>
      </c>
      <c r="BD40" s="66"/>
      <c r="BE40" s="66" t="e">
        <v>#VALUE!</v>
      </c>
      <c r="BF40" s="66" t="e">
        <v>#VALUE!</v>
      </c>
      <c r="BG40" s="66" t="e">
        <v>#VALUE!</v>
      </c>
      <c r="BH40" s="66" t="e">
        <v>#VALUE!</v>
      </c>
      <c r="BI40" s="66" t="e">
        <v>#VALUE!</v>
      </c>
    </row>
    <row r="41" spans="1:61" ht="15" customHeight="1" x14ac:dyDescent="0.3">
      <c r="A41" s="63" t="s">
        <v>42</v>
      </c>
      <c r="B41" s="52" t="s">
        <v>207</v>
      </c>
      <c r="C41" s="63"/>
      <c r="D41" s="52" t="s">
        <v>43</v>
      </c>
      <c r="E41" s="66" t="e">
        <f t="shared" si="9"/>
        <v>#VALUE!</v>
      </c>
      <c r="F41" s="66" t="e">
        <f t="shared" si="9"/>
        <v>#VALUE!</v>
      </c>
      <c r="G41" s="66" t="e">
        <f t="shared" si="9"/>
        <v>#VALUE!</v>
      </c>
      <c r="H41" s="66" t="e">
        <f t="shared" si="9"/>
        <v>#VALUE!</v>
      </c>
      <c r="I41" s="66" t="e">
        <f t="shared" si="9"/>
        <v>#VALUE!</v>
      </c>
      <c r="J41" s="66"/>
      <c r="K41" s="66" t="e">
        <f t="shared" si="10"/>
        <v>#VALUE!</v>
      </c>
      <c r="L41" s="66" t="e">
        <f t="shared" si="10"/>
        <v>#VALUE!</v>
      </c>
      <c r="M41" s="66" t="e">
        <f t="shared" si="10"/>
        <v>#VALUE!</v>
      </c>
      <c r="N41" s="66" t="e">
        <f t="shared" si="10"/>
        <v>#VALUE!</v>
      </c>
      <c r="O41" s="66" t="e">
        <f t="shared" si="10"/>
        <v>#VALUE!</v>
      </c>
      <c r="P41" s="66"/>
      <c r="Q41" s="66" t="e">
        <f t="shared" si="11"/>
        <v>#VALUE!</v>
      </c>
      <c r="R41" s="66" t="e">
        <f t="shared" si="11"/>
        <v>#VALUE!</v>
      </c>
      <c r="S41" s="66" t="e">
        <f t="shared" si="11"/>
        <v>#VALUE!</v>
      </c>
      <c r="T41" s="66" t="e">
        <f t="shared" si="11"/>
        <v>#VALUE!</v>
      </c>
      <c r="U41" s="66" t="e">
        <f t="shared" si="11"/>
        <v>#VALUE!</v>
      </c>
      <c r="W41" s="63"/>
      <c r="X41" s="52" t="s">
        <v>43</v>
      </c>
      <c r="Y41" s="66">
        <v>0</v>
      </c>
      <c r="Z41" s="66">
        <v>0</v>
      </c>
      <c r="AA41" s="66">
        <v>0</v>
      </c>
      <c r="AB41" s="66">
        <v>0</v>
      </c>
      <c r="AC41" s="66">
        <v>0</v>
      </c>
      <c r="AD41" s="66"/>
      <c r="AE41" s="66">
        <v>0</v>
      </c>
      <c r="AF41" s="66">
        <v>0</v>
      </c>
      <c r="AG41" s="66">
        <v>0</v>
      </c>
      <c r="AH41" s="66">
        <v>0</v>
      </c>
      <c r="AI41" s="66">
        <v>0</v>
      </c>
      <c r="AJ41" s="66"/>
      <c r="AK41" s="66">
        <v>0</v>
      </c>
      <c r="AL41" s="66">
        <v>0</v>
      </c>
      <c r="AM41" s="66">
        <v>0</v>
      </c>
      <c r="AN41" s="66">
        <v>0</v>
      </c>
      <c r="AO41" s="66">
        <v>0</v>
      </c>
      <c r="AQ41" s="63"/>
      <c r="AR41" s="52" t="s">
        <v>43</v>
      </c>
      <c r="AS41" s="66" t="e">
        <v>#VALUE!</v>
      </c>
      <c r="AT41" s="66" t="e">
        <v>#VALUE!</v>
      </c>
      <c r="AU41" s="66" t="e">
        <v>#VALUE!</v>
      </c>
      <c r="AV41" s="66" t="e">
        <v>#VALUE!</v>
      </c>
      <c r="AW41" s="66" t="e">
        <v>#VALUE!</v>
      </c>
      <c r="AX41" s="66"/>
      <c r="AY41" s="66" t="e">
        <v>#VALUE!</v>
      </c>
      <c r="AZ41" s="66" t="e">
        <v>#VALUE!</v>
      </c>
      <c r="BA41" s="66" t="e">
        <v>#VALUE!</v>
      </c>
      <c r="BB41" s="66" t="e">
        <v>#VALUE!</v>
      </c>
      <c r="BC41" s="66" t="e">
        <v>#VALUE!</v>
      </c>
      <c r="BD41" s="66"/>
      <c r="BE41" s="66" t="e">
        <v>#VALUE!</v>
      </c>
      <c r="BF41" s="66" t="e">
        <v>#VALUE!</v>
      </c>
      <c r="BG41" s="66" t="e">
        <v>#VALUE!</v>
      </c>
      <c r="BH41" s="66" t="e">
        <v>#VALUE!</v>
      </c>
      <c r="BI41" s="66" t="e">
        <v>#VALUE!</v>
      </c>
    </row>
    <row r="42" spans="1:61" ht="15" hidden="1" customHeight="1" outlineLevel="1" x14ac:dyDescent="0.3">
      <c r="A42" s="63" t="s">
        <v>44</v>
      </c>
      <c r="C42" s="63"/>
      <c r="D42" s="52" t="s">
        <v>45</v>
      </c>
      <c r="E42" s="66" t="e">
        <f t="shared" si="9"/>
        <v>#VALUE!</v>
      </c>
      <c r="F42" s="66">
        <f t="shared" si="9"/>
        <v>0</v>
      </c>
      <c r="G42" s="66" t="e">
        <f t="shared" si="9"/>
        <v>#VALUE!</v>
      </c>
      <c r="H42" s="66" t="e">
        <f t="shared" si="9"/>
        <v>#VALUE!</v>
      </c>
      <c r="I42" s="66" t="e">
        <f t="shared" si="9"/>
        <v>#VALUE!</v>
      </c>
      <c r="J42" s="66"/>
      <c r="K42" s="66" t="e">
        <f t="shared" si="10"/>
        <v>#VALUE!</v>
      </c>
      <c r="L42" s="66" t="e">
        <f t="shared" si="10"/>
        <v>#VALUE!</v>
      </c>
      <c r="M42" s="66" t="e">
        <f t="shared" si="10"/>
        <v>#VALUE!</v>
      </c>
      <c r="N42" s="66" t="e">
        <f t="shared" si="10"/>
        <v>#VALUE!</v>
      </c>
      <c r="O42" s="66" t="e">
        <f t="shared" si="10"/>
        <v>#VALUE!</v>
      </c>
      <c r="P42" s="66"/>
      <c r="Q42" s="66" t="e">
        <f t="shared" si="11"/>
        <v>#VALUE!</v>
      </c>
      <c r="R42" s="66" t="e">
        <f t="shared" si="11"/>
        <v>#VALUE!</v>
      </c>
      <c r="S42" s="66" t="e">
        <f t="shared" si="11"/>
        <v>#VALUE!</v>
      </c>
      <c r="T42" s="66" t="e">
        <f t="shared" si="11"/>
        <v>#VALUE!</v>
      </c>
      <c r="U42" s="66" t="e">
        <f t="shared" si="11"/>
        <v>#VALUE!</v>
      </c>
      <c r="W42" s="63"/>
      <c r="X42" s="52" t="s">
        <v>45</v>
      </c>
      <c r="Y42" s="66">
        <v>0</v>
      </c>
      <c r="Z42" s="66">
        <v>0</v>
      </c>
      <c r="AA42" s="66">
        <v>0</v>
      </c>
      <c r="AB42" s="66">
        <v>0</v>
      </c>
      <c r="AC42" s="66">
        <v>0</v>
      </c>
      <c r="AD42" s="66"/>
      <c r="AE42" s="66">
        <v>0</v>
      </c>
      <c r="AF42" s="66">
        <v>0</v>
      </c>
      <c r="AG42" s="66">
        <v>0</v>
      </c>
      <c r="AH42" s="66">
        <v>0</v>
      </c>
      <c r="AI42" s="66">
        <v>0</v>
      </c>
      <c r="AJ42" s="66"/>
      <c r="AK42" s="66">
        <v>0</v>
      </c>
      <c r="AL42" s="66">
        <v>0</v>
      </c>
      <c r="AM42" s="66">
        <v>0</v>
      </c>
      <c r="AN42" s="66">
        <v>0</v>
      </c>
      <c r="AO42" s="66">
        <v>0</v>
      </c>
      <c r="AQ42" s="63"/>
      <c r="AR42" s="52" t="s">
        <v>45</v>
      </c>
      <c r="AS42" s="66" t="e">
        <v>#VALUE!</v>
      </c>
      <c r="AT42" s="66">
        <v>0</v>
      </c>
      <c r="AU42" s="66" t="e">
        <v>#VALUE!</v>
      </c>
      <c r="AV42" s="66" t="e">
        <v>#VALUE!</v>
      </c>
      <c r="AW42" s="66" t="e">
        <v>#VALUE!</v>
      </c>
      <c r="AX42" s="66"/>
      <c r="AY42" s="66" t="e">
        <v>#VALUE!</v>
      </c>
      <c r="AZ42" s="66" t="e">
        <v>#VALUE!</v>
      </c>
      <c r="BA42" s="66" t="e">
        <v>#VALUE!</v>
      </c>
      <c r="BB42" s="66" t="e">
        <v>#VALUE!</v>
      </c>
      <c r="BC42" s="66" t="e">
        <v>#VALUE!</v>
      </c>
      <c r="BD42" s="66"/>
      <c r="BE42" s="66" t="e">
        <v>#VALUE!</v>
      </c>
      <c r="BF42" s="66" t="e">
        <v>#VALUE!</v>
      </c>
      <c r="BG42" s="66" t="e">
        <v>#VALUE!</v>
      </c>
      <c r="BH42" s="66" t="e">
        <v>#VALUE!</v>
      </c>
      <c r="BI42" s="66" t="e">
        <v>#VALUE!</v>
      </c>
    </row>
    <row r="43" spans="1:61" s="75" customFormat="1" ht="15" customHeight="1" collapsed="1" x14ac:dyDescent="0.3">
      <c r="A43" s="73" t="s">
        <v>46</v>
      </c>
      <c r="B43" s="74" t="s">
        <v>207</v>
      </c>
      <c r="C43" s="63"/>
      <c r="D43" s="52" t="s">
        <v>47</v>
      </c>
      <c r="E43" s="66" t="e">
        <f t="shared" si="9"/>
        <v>#VALUE!</v>
      </c>
      <c r="F43" s="66" t="e">
        <f t="shared" si="9"/>
        <v>#VALUE!</v>
      </c>
      <c r="G43" s="66" t="e">
        <f t="shared" si="9"/>
        <v>#VALUE!</v>
      </c>
      <c r="H43" s="66" t="e">
        <f t="shared" si="9"/>
        <v>#VALUE!</v>
      </c>
      <c r="I43" s="66" t="e">
        <f t="shared" si="9"/>
        <v>#VALUE!</v>
      </c>
      <c r="J43" s="66"/>
      <c r="K43" s="66" t="e">
        <f t="shared" si="10"/>
        <v>#VALUE!</v>
      </c>
      <c r="L43" s="66" t="e">
        <f t="shared" si="10"/>
        <v>#VALUE!</v>
      </c>
      <c r="M43" s="66" t="e">
        <f t="shared" si="10"/>
        <v>#VALUE!</v>
      </c>
      <c r="N43" s="66" t="e">
        <f t="shared" si="10"/>
        <v>#VALUE!</v>
      </c>
      <c r="O43" s="66" t="e">
        <f t="shared" si="10"/>
        <v>#VALUE!</v>
      </c>
      <c r="P43" s="66"/>
      <c r="Q43" s="66" t="e">
        <f t="shared" si="11"/>
        <v>#VALUE!</v>
      </c>
      <c r="R43" s="66" t="e">
        <f t="shared" si="11"/>
        <v>#VALUE!</v>
      </c>
      <c r="S43" s="66" t="e">
        <f t="shared" si="11"/>
        <v>#VALUE!</v>
      </c>
      <c r="T43" s="66" t="e">
        <f t="shared" si="11"/>
        <v>#VALUE!</v>
      </c>
      <c r="U43" s="66" t="e">
        <f t="shared" si="11"/>
        <v>#VALUE!</v>
      </c>
      <c r="W43" s="63"/>
      <c r="X43" s="52" t="s">
        <v>47</v>
      </c>
      <c r="Y43" s="66">
        <v>0</v>
      </c>
      <c r="Z43" s="66">
        <v>0</v>
      </c>
      <c r="AA43" s="66">
        <v>0</v>
      </c>
      <c r="AB43" s="66">
        <v>0</v>
      </c>
      <c r="AC43" s="66">
        <v>0</v>
      </c>
      <c r="AD43" s="66"/>
      <c r="AE43" s="66">
        <v>0</v>
      </c>
      <c r="AF43" s="66">
        <v>0</v>
      </c>
      <c r="AG43" s="66">
        <v>0</v>
      </c>
      <c r="AH43" s="66">
        <v>0</v>
      </c>
      <c r="AI43" s="66">
        <v>0</v>
      </c>
      <c r="AJ43" s="66"/>
      <c r="AK43" s="66">
        <v>0</v>
      </c>
      <c r="AL43" s="66">
        <v>0</v>
      </c>
      <c r="AM43" s="66">
        <v>0</v>
      </c>
      <c r="AN43" s="66">
        <v>0</v>
      </c>
      <c r="AO43" s="66">
        <v>0</v>
      </c>
      <c r="AQ43" s="63"/>
      <c r="AR43" s="52" t="s">
        <v>47</v>
      </c>
      <c r="AS43" s="66" t="e">
        <v>#VALUE!</v>
      </c>
      <c r="AT43" s="66" t="e">
        <v>#VALUE!</v>
      </c>
      <c r="AU43" s="66" t="e">
        <v>#VALUE!</v>
      </c>
      <c r="AV43" s="66" t="e">
        <v>#VALUE!</v>
      </c>
      <c r="AW43" s="66" t="e">
        <v>#VALUE!</v>
      </c>
      <c r="AX43" s="66"/>
      <c r="AY43" s="66" t="e">
        <v>#VALUE!</v>
      </c>
      <c r="AZ43" s="66" t="e">
        <v>#VALUE!</v>
      </c>
      <c r="BA43" s="66" t="e">
        <v>#VALUE!</v>
      </c>
      <c r="BB43" s="66" t="e">
        <v>#VALUE!</v>
      </c>
      <c r="BC43" s="66" t="e">
        <v>#VALUE!</v>
      </c>
      <c r="BD43" s="66"/>
      <c r="BE43" s="66" t="e">
        <v>#VALUE!</v>
      </c>
      <c r="BF43" s="66" t="e">
        <v>#VALUE!</v>
      </c>
      <c r="BG43" s="66" t="e">
        <v>#VALUE!</v>
      </c>
      <c r="BH43" s="66" t="e">
        <v>#VALUE!</v>
      </c>
      <c r="BI43" s="66" t="e">
        <v>#VALUE!</v>
      </c>
    </row>
    <row r="44" spans="1:61" s="75" customFormat="1" ht="15" customHeight="1" x14ac:dyDescent="0.3">
      <c r="A44" s="73" t="s">
        <v>48</v>
      </c>
      <c r="B44" s="74" t="s">
        <v>207</v>
      </c>
      <c r="C44" s="63"/>
      <c r="D44" s="52" t="s">
        <v>49</v>
      </c>
      <c r="E44" s="66" t="e">
        <f t="shared" si="9"/>
        <v>#VALUE!</v>
      </c>
      <c r="F44" s="66" t="e">
        <f t="shared" si="9"/>
        <v>#VALUE!</v>
      </c>
      <c r="G44" s="66" t="e">
        <f t="shared" si="9"/>
        <v>#VALUE!</v>
      </c>
      <c r="H44" s="66" t="e">
        <f t="shared" si="9"/>
        <v>#VALUE!</v>
      </c>
      <c r="I44" s="66" t="e">
        <f t="shared" si="9"/>
        <v>#VALUE!</v>
      </c>
      <c r="J44" s="66"/>
      <c r="K44" s="66" t="e">
        <f t="shared" si="10"/>
        <v>#VALUE!</v>
      </c>
      <c r="L44" s="66" t="e">
        <f t="shared" si="10"/>
        <v>#VALUE!</v>
      </c>
      <c r="M44" s="66" t="e">
        <f t="shared" si="10"/>
        <v>#VALUE!</v>
      </c>
      <c r="N44" s="66" t="e">
        <f t="shared" si="10"/>
        <v>#VALUE!</v>
      </c>
      <c r="O44" s="66" t="e">
        <f t="shared" si="10"/>
        <v>#VALUE!</v>
      </c>
      <c r="P44" s="66"/>
      <c r="Q44" s="66" t="e">
        <f t="shared" si="11"/>
        <v>#VALUE!</v>
      </c>
      <c r="R44" s="66" t="e">
        <f t="shared" si="11"/>
        <v>#VALUE!</v>
      </c>
      <c r="S44" s="66" t="e">
        <f t="shared" si="11"/>
        <v>#VALUE!</v>
      </c>
      <c r="T44" s="66" t="e">
        <f t="shared" si="11"/>
        <v>#VALUE!</v>
      </c>
      <c r="U44" s="66" t="e">
        <f t="shared" si="11"/>
        <v>#VALUE!</v>
      </c>
      <c r="W44" s="63"/>
      <c r="X44" s="52" t="s">
        <v>49</v>
      </c>
      <c r="Y44" s="66">
        <v>0</v>
      </c>
      <c r="Z44" s="66">
        <v>0</v>
      </c>
      <c r="AA44" s="66">
        <v>0</v>
      </c>
      <c r="AB44" s="66">
        <v>0</v>
      </c>
      <c r="AC44" s="66">
        <v>0</v>
      </c>
      <c r="AD44" s="66"/>
      <c r="AE44" s="66">
        <v>0</v>
      </c>
      <c r="AF44" s="66">
        <v>0</v>
      </c>
      <c r="AG44" s="66">
        <v>0</v>
      </c>
      <c r="AH44" s="66">
        <v>0</v>
      </c>
      <c r="AI44" s="66">
        <v>0</v>
      </c>
      <c r="AJ44" s="66"/>
      <c r="AK44" s="66">
        <v>0</v>
      </c>
      <c r="AL44" s="66">
        <v>0</v>
      </c>
      <c r="AM44" s="66">
        <v>0</v>
      </c>
      <c r="AN44" s="66">
        <v>0</v>
      </c>
      <c r="AO44" s="66">
        <v>0</v>
      </c>
      <c r="AQ44" s="63"/>
      <c r="AR44" s="52" t="s">
        <v>49</v>
      </c>
      <c r="AS44" s="66" t="e">
        <v>#VALUE!</v>
      </c>
      <c r="AT44" s="66" t="e">
        <v>#VALUE!</v>
      </c>
      <c r="AU44" s="66" t="e">
        <v>#VALUE!</v>
      </c>
      <c r="AV44" s="66" t="e">
        <v>#VALUE!</v>
      </c>
      <c r="AW44" s="66" t="e">
        <v>#VALUE!</v>
      </c>
      <c r="AX44" s="66"/>
      <c r="AY44" s="66" t="e">
        <v>#VALUE!</v>
      </c>
      <c r="AZ44" s="66" t="e">
        <v>#VALUE!</v>
      </c>
      <c r="BA44" s="66" t="e">
        <v>#VALUE!</v>
      </c>
      <c r="BB44" s="66" t="e">
        <v>#VALUE!</v>
      </c>
      <c r="BC44" s="66" t="e">
        <v>#VALUE!</v>
      </c>
      <c r="BD44" s="66"/>
      <c r="BE44" s="66" t="e">
        <v>#VALUE!</v>
      </c>
      <c r="BF44" s="66" t="e">
        <v>#VALUE!</v>
      </c>
      <c r="BG44" s="66" t="e">
        <v>#VALUE!</v>
      </c>
      <c r="BH44" s="66" t="e">
        <v>#VALUE!</v>
      </c>
      <c r="BI44" s="66" t="e">
        <v>#VALUE!</v>
      </c>
    </row>
    <row r="45" spans="1:61" ht="15" customHeight="1" x14ac:dyDescent="0.3">
      <c r="A45" s="63" t="s">
        <v>50</v>
      </c>
      <c r="C45" s="63"/>
      <c r="D45" s="52" t="s">
        <v>51</v>
      </c>
      <c r="E45" s="70" t="e">
        <f t="shared" si="9"/>
        <v>#VALUE!</v>
      </c>
      <c r="F45" s="70" t="e">
        <f t="shared" si="9"/>
        <v>#VALUE!</v>
      </c>
      <c r="G45" s="70" t="e">
        <f t="shared" si="9"/>
        <v>#VALUE!</v>
      </c>
      <c r="H45" s="70" t="e">
        <f t="shared" si="9"/>
        <v>#VALUE!</v>
      </c>
      <c r="I45" s="70" t="e">
        <f t="shared" si="9"/>
        <v>#VALUE!</v>
      </c>
      <c r="J45" s="70"/>
      <c r="K45" s="70" t="e">
        <f t="shared" si="10"/>
        <v>#VALUE!</v>
      </c>
      <c r="L45" s="70" t="e">
        <f t="shared" si="10"/>
        <v>#VALUE!</v>
      </c>
      <c r="M45" s="70" t="e">
        <f t="shared" si="10"/>
        <v>#VALUE!</v>
      </c>
      <c r="N45" s="70" t="e">
        <f t="shared" si="10"/>
        <v>#VALUE!</v>
      </c>
      <c r="O45" s="70" t="e">
        <f t="shared" si="10"/>
        <v>#VALUE!</v>
      </c>
      <c r="P45" s="70"/>
      <c r="Q45" s="70" t="e">
        <f t="shared" si="11"/>
        <v>#VALUE!</v>
      </c>
      <c r="R45" s="70" t="e">
        <f t="shared" si="11"/>
        <v>#VALUE!</v>
      </c>
      <c r="S45" s="70" t="e">
        <f t="shared" si="11"/>
        <v>#VALUE!</v>
      </c>
      <c r="T45" s="70" t="e">
        <f t="shared" si="11"/>
        <v>#VALUE!</v>
      </c>
      <c r="U45" s="70" t="e">
        <f t="shared" si="11"/>
        <v>#VALUE!</v>
      </c>
      <c r="W45" s="63"/>
      <c r="X45" s="52" t="s">
        <v>51</v>
      </c>
      <c r="Y45" s="70">
        <v>0</v>
      </c>
      <c r="Z45" s="70">
        <v>0</v>
      </c>
      <c r="AA45" s="70">
        <v>0</v>
      </c>
      <c r="AB45" s="70">
        <v>0</v>
      </c>
      <c r="AC45" s="70">
        <v>0</v>
      </c>
      <c r="AD45" s="70"/>
      <c r="AE45" s="70">
        <v>0</v>
      </c>
      <c r="AF45" s="70">
        <v>0</v>
      </c>
      <c r="AG45" s="70">
        <v>0</v>
      </c>
      <c r="AH45" s="70">
        <v>0</v>
      </c>
      <c r="AI45" s="70">
        <v>0</v>
      </c>
      <c r="AJ45" s="70"/>
      <c r="AK45" s="70">
        <v>0</v>
      </c>
      <c r="AL45" s="70">
        <v>0</v>
      </c>
      <c r="AM45" s="70">
        <v>0</v>
      </c>
      <c r="AN45" s="70">
        <v>0</v>
      </c>
      <c r="AO45" s="70">
        <v>0</v>
      </c>
      <c r="AQ45" s="63"/>
      <c r="AR45" s="52" t="s">
        <v>51</v>
      </c>
      <c r="AS45" s="70" t="e">
        <v>#VALUE!</v>
      </c>
      <c r="AT45" s="70" t="e">
        <v>#VALUE!</v>
      </c>
      <c r="AU45" s="70" t="e">
        <v>#VALUE!</v>
      </c>
      <c r="AV45" s="70" t="e">
        <v>#VALUE!</v>
      </c>
      <c r="AW45" s="70" t="e">
        <v>#VALUE!</v>
      </c>
      <c r="AX45" s="70"/>
      <c r="AY45" s="70" t="e">
        <v>#VALUE!</v>
      </c>
      <c r="AZ45" s="70" t="e">
        <v>#VALUE!</v>
      </c>
      <c r="BA45" s="70" t="e">
        <v>#VALUE!</v>
      </c>
      <c r="BB45" s="70" t="e">
        <v>#VALUE!</v>
      </c>
      <c r="BC45" s="70" t="e">
        <v>#VALUE!</v>
      </c>
      <c r="BD45" s="70"/>
      <c r="BE45" s="70" t="e">
        <v>#VALUE!</v>
      </c>
      <c r="BF45" s="70" t="e">
        <v>#VALUE!</v>
      </c>
      <c r="BG45" s="70" t="e">
        <v>#VALUE!</v>
      </c>
      <c r="BH45" s="90" t="e">
        <v>#VALUE!</v>
      </c>
      <c r="BI45" s="70" t="e">
        <v>#VALUE!</v>
      </c>
    </row>
    <row r="46" spans="1:61" ht="15" customHeight="1" x14ac:dyDescent="0.3">
      <c r="A46" s="73" t="s">
        <v>145</v>
      </c>
      <c r="C46" s="63"/>
      <c r="E46" s="66"/>
      <c r="F46" s="66"/>
      <c r="G46" s="66"/>
      <c r="H46" s="66"/>
      <c r="I46" s="66"/>
      <c r="J46" s="66"/>
      <c r="K46" s="66"/>
      <c r="L46" s="66"/>
      <c r="M46" s="66"/>
      <c r="N46" s="66"/>
      <c r="O46" s="66"/>
      <c r="P46" s="66"/>
      <c r="Q46" s="66"/>
      <c r="R46" s="66"/>
      <c r="S46" s="66"/>
      <c r="T46" s="66"/>
      <c r="U46" s="66"/>
      <c r="W46" s="63"/>
      <c r="Y46" s="66"/>
      <c r="Z46" s="66"/>
      <c r="AA46" s="66"/>
      <c r="AB46" s="66"/>
      <c r="AC46" s="66"/>
      <c r="AD46" s="66"/>
      <c r="AE46" s="66"/>
      <c r="AF46" s="66"/>
      <c r="AG46" s="66"/>
      <c r="AH46" s="66"/>
      <c r="AI46" s="66"/>
      <c r="AJ46" s="66"/>
      <c r="AK46" s="66"/>
      <c r="AL46" s="66"/>
      <c r="AM46" s="66"/>
      <c r="AN46" s="66"/>
      <c r="AO46" s="66"/>
      <c r="AQ46" s="63"/>
      <c r="AS46" s="66"/>
      <c r="AT46" s="66"/>
      <c r="AU46" s="66"/>
      <c r="AV46" s="66"/>
      <c r="AW46" s="66"/>
      <c r="AX46" s="66"/>
      <c r="AY46" s="66"/>
      <c r="AZ46" s="66"/>
      <c r="BA46" s="66"/>
      <c r="BB46" s="66"/>
      <c r="BC46" s="66"/>
      <c r="BD46" s="66"/>
      <c r="BE46" s="66"/>
      <c r="BF46" s="66"/>
      <c r="BG46" s="66"/>
      <c r="BH46" s="66"/>
      <c r="BI46" s="66"/>
    </row>
    <row r="47" spans="1:61" s="65" customFormat="1" ht="15" customHeight="1" x14ac:dyDescent="0.3">
      <c r="A47" s="68"/>
      <c r="B47" s="69" t="s">
        <v>146</v>
      </c>
      <c r="C47" s="68"/>
      <c r="D47" s="52" t="s">
        <v>52</v>
      </c>
      <c r="E47" s="70" t="e">
        <f>AS47-Y47</f>
        <v>#VALUE!</v>
      </c>
      <c r="F47" s="70" t="e">
        <f t="shared" ref="F47:I47" si="17">AT47-Z47</f>
        <v>#VALUE!</v>
      </c>
      <c r="G47" s="70" t="e">
        <f t="shared" si="17"/>
        <v>#VALUE!</v>
      </c>
      <c r="H47" s="70" t="e">
        <f t="shared" si="17"/>
        <v>#VALUE!</v>
      </c>
      <c r="I47" s="70" t="e">
        <f t="shared" si="17"/>
        <v>#VALUE!</v>
      </c>
      <c r="J47" s="70"/>
      <c r="K47" s="70" t="e">
        <f t="shared" ref="K47:O47" si="18">AY47-AE47</f>
        <v>#VALUE!</v>
      </c>
      <c r="L47" s="70" t="e">
        <f t="shared" si="18"/>
        <v>#VALUE!</v>
      </c>
      <c r="M47" s="70" t="e">
        <f t="shared" si="18"/>
        <v>#VALUE!</v>
      </c>
      <c r="N47" s="70" t="e">
        <f t="shared" si="18"/>
        <v>#VALUE!</v>
      </c>
      <c r="O47" s="70" t="e">
        <f t="shared" si="18"/>
        <v>#VALUE!</v>
      </c>
      <c r="P47" s="70"/>
      <c r="Q47" s="70" t="e">
        <f t="shared" ref="Q47:U47" si="19">BE47-AK47</f>
        <v>#VALUE!</v>
      </c>
      <c r="R47" s="70" t="e">
        <f t="shared" si="19"/>
        <v>#VALUE!</v>
      </c>
      <c r="S47" s="70" t="e">
        <f t="shared" si="19"/>
        <v>#VALUE!</v>
      </c>
      <c r="T47" s="70" t="e">
        <f t="shared" si="19"/>
        <v>#VALUE!</v>
      </c>
      <c r="U47" s="70" t="e">
        <f t="shared" si="19"/>
        <v>#VALUE!</v>
      </c>
      <c r="W47" s="68"/>
      <c r="X47" s="52" t="s">
        <v>52</v>
      </c>
      <c r="Y47" s="70">
        <v>13880.540711939568</v>
      </c>
      <c r="Z47" s="70">
        <v>-13880.540711939568</v>
      </c>
      <c r="AA47" s="70">
        <v>0</v>
      </c>
      <c r="AB47" s="70">
        <v>0</v>
      </c>
      <c r="AC47" s="70">
        <v>1.8189894035458565E-11</v>
      </c>
      <c r="AD47" s="70"/>
      <c r="AE47" s="70">
        <v>15979.336058489862</v>
      </c>
      <c r="AF47" s="70">
        <v>15336.302401739755</v>
      </c>
      <c r="AG47" s="70">
        <v>13255.820479970309</v>
      </c>
      <c r="AH47" s="70">
        <v>14270.561343470239</v>
      </c>
      <c r="AI47" s="70">
        <v>58842.020283669233</v>
      </c>
      <c r="AJ47" s="70"/>
      <c r="AK47" s="70">
        <v>16433.26388168009</v>
      </c>
      <c r="AL47" s="70">
        <v>16455.613010340254</v>
      </c>
      <c r="AM47" s="70">
        <v>14912.16000437981</v>
      </c>
      <c r="AN47" s="70">
        <v>21008.417755209841</v>
      </c>
      <c r="AO47" s="70">
        <v>68809.454651609994</v>
      </c>
      <c r="AQ47" s="68"/>
      <c r="AR47" s="52" t="s">
        <v>52</v>
      </c>
      <c r="AS47" s="70" t="e">
        <f>SUM(AS32:AS45)</f>
        <v>#VALUE!</v>
      </c>
      <c r="AT47" s="70" t="e">
        <f>SUM(AT32:AT45)-1</f>
        <v>#VALUE!</v>
      </c>
      <c r="AU47" s="70" t="e">
        <f>SUM(AU32:AU45)-1</f>
        <v>#VALUE!</v>
      </c>
      <c r="AV47" s="70" t="e">
        <f>SUM(AV32:AV45)</f>
        <v>#VALUE!</v>
      </c>
      <c r="AW47" s="70" t="e">
        <f t="shared" ref="AW47" si="20">SUM(AW32:AW45)</f>
        <v>#VALUE!</v>
      </c>
      <c r="AX47" s="70"/>
      <c r="AY47" s="70" t="e">
        <f t="shared" ref="AY47:BC47" si="21">SUM(AY32:AY45)</f>
        <v>#VALUE!</v>
      </c>
      <c r="AZ47" s="70" t="e">
        <f t="shared" si="21"/>
        <v>#VALUE!</v>
      </c>
      <c r="BA47" s="70" t="e">
        <f t="shared" si="21"/>
        <v>#VALUE!</v>
      </c>
      <c r="BB47" s="70" t="e">
        <f t="shared" si="21"/>
        <v>#VALUE!</v>
      </c>
      <c r="BC47" s="70" t="e">
        <f t="shared" si="21"/>
        <v>#VALUE!</v>
      </c>
      <c r="BD47" s="70"/>
      <c r="BE47" s="70" t="e">
        <f t="shared" ref="BE47:BI47" si="22">SUM(BE32:BE45)</f>
        <v>#VALUE!</v>
      </c>
      <c r="BF47" s="70" t="e">
        <f t="shared" si="22"/>
        <v>#VALUE!</v>
      </c>
      <c r="BG47" s="70" t="e">
        <f t="shared" si="22"/>
        <v>#VALUE!</v>
      </c>
      <c r="BH47" s="70" t="e">
        <f t="shared" si="22"/>
        <v>#VALUE!</v>
      </c>
      <c r="BI47" s="70" t="e">
        <f t="shared" si="22"/>
        <v>#VALUE!</v>
      </c>
    </row>
    <row r="48" spans="1:61" s="65" customFormat="1" ht="16.5" customHeight="1" x14ac:dyDescent="0.3">
      <c r="A48" s="68"/>
      <c r="B48" s="69"/>
      <c r="C48" s="68"/>
      <c r="D48" s="69"/>
      <c r="E48" s="71"/>
      <c r="F48" s="71"/>
      <c r="G48" s="71"/>
      <c r="H48" s="71"/>
      <c r="I48" s="71"/>
      <c r="J48" s="71"/>
      <c r="K48" s="71"/>
      <c r="L48" s="71"/>
      <c r="M48" s="71"/>
      <c r="N48" s="71"/>
      <c r="O48" s="71"/>
      <c r="P48" s="71"/>
      <c r="Q48" s="71"/>
      <c r="R48" s="71"/>
      <c r="S48" s="71"/>
      <c r="T48" s="71"/>
      <c r="U48" s="71"/>
      <c r="W48" s="68"/>
      <c r="X48" s="69"/>
      <c r="Y48" s="71"/>
      <c r="Z48" s="71"/>
      <c r="AA48" s="71"/>
      <c r="AB48" s="71"/>
      <c r="AC48" s="71"/>
      <c r="AD48" s="71"/>
      <c r="AE48" s="71"/>
      <c r="AF48" s="71"/>
      <c r="AG48" s="71"/>
      <c r="AH48" s="71"/>
      <c r="AI48" s="71"/>
      <c r="AJ48" s="71"/>
      <c r="AK48" s="71"/>
      <c r="AL48" s="71"/>
      <c r="AM48" s="71"/>
      <c r="AN48" s="71"/>
      <c r="AO48" s="71"/>
      <c r="AQ48" s="68"/>
      <c r="AR48" s="69"/>
      <c r="AS48" s="71"/>
      <c r="AT48" s="71"/>
      <c r="AU48" s="71"/>
      <c r="AV48" s="71"/>
      <c r="AW48" s="71"/>
      <c r="AX48" s="71"/>
      <c r="AY48" s="71"/>
      <c r="AZ48" s="71"/>
      <c r="BA48" s="71"/>
      <c r="BB48" s="71"/>
      <c r="BC48" s="71"/>
      <c r="BD48" s="71"/>
      <c r="BE48" s="71"/>
      <c r="BF48" s="71"/>
      <c r="BG48" s="71"/>
      <c r="BH48" s="71"/>
      <c r="BI48" s="71"/>
    </row>
    <row r="49" spans="1:61" s="65" customFormat="1" x14ac:dyDescent="0.3">
      <c r="A49" s="76" t="s">
        <v>147</v>
      </c>
      <c r="B49" s="52" t="s">
        <v>207</v>
      </c>
      <c r="C49" s="52" t="s">
        <v>53</v>
      </c>
      <c r="E49" s="66" t="e">
        <f>AS49-Y49</f>
        <v>#VALUE!</v>
      </c>
      <c r="F49" s="66" t="e">
        <f t="shared" ref="F49:I49" si="23">AT49-Z49</f>
        <v>#VALUE!</v>
      </c>
      <c r="G49" s="66" t="e">
        <f t="shared" si="23"/>
        <v>#VALUE!</v>
      </c>
      <c r="H49" s="66" t="e">
        <f t="shared" si="23"/>
        <v>#VALUE!</v>
      </c>
      <c r="I49" s="66" t="e">
        <f t="shared" si="23"/>
        <v>#VALUE!</v>
      </c>
      <c r="J49" s="66"/>
      <c r="K49" s="66" t="e">
        <f t="shared" ref="K49:O49" si="24">AY49-AE49</f>
        <v>#VALUE!</v>
      </c>
      <c r="L49" s="66" t="e">
        <f t="shared" si="24"/>
        <v>#VALUE!</v>
      </c>
      <c r="M49" s="66" t="e">
        <f t="shared" si="24"/>
        <v>#VALUE!</v>
      </c>
      <c r="N49" s="66" t="e">
        <f t="shared" si="24"/>
        <v>#VALUE!</v>
      </c>
      <c r="O49" s="66" t="e">
        <f t="shared" si="24"/>
        <v>#VALUE!</v>
      </c>
      <c r="P49" s="66"/>
      <c r="Q49" s="66" t="e">
        <f t="shared" ref="Q49:U49" si="25">BE49-AK49</f>
        <v>#VALUE!</v>
      </c>
      <c r="R49" s="66" t="e">
        <f t="shared" si="25"/>
        <v>#VALUE!</v>
      </c>
      <c r="S49" s="66" t="e">
        <f t="shared" si="25"/>
        <v>#VALUE!</v>
      </c>
      <c r="T49" s="66" t="e">
        <f t="shared" si="25"/>
        <v>#VALUE!</v>
      </c>
      <c r="U49" s="66" t="e">
        <f t="shared" si="25"/>
        <v>#VALUE!</v>
      </c>
      <c r="W49" s="52" t="s">
        <v>53</v>
      </c>
      <c r="Y49" s="66">
        <v>2410.7663993299939</v>
      </c>
      <c r="Z49" s="66">
        <v>-2410.7663993299939</v>
      </c>
      <c r="AA49" s="66">
        <v>0</v>
      </c>
      <c r="AB49" s="66">
        <v>0</v>
      </c>
      <c r="AC49" s="66">
        <v>-2.0975221559638157E-11</v>
      </c>
      <c r="AD49" s="66"/>
      <c r="AE49" s="66">
        <v>3670.6384553399985</v>
      </c>
      <c r="AF49" s="66">
        <v>4418.2367497600062</v>
      </c>
      <c r="AG49" s="66">
        <v>5042.1298302599025</v>
      </c>
      <c r="AH49" s="66">
        <v>6095.2741558799898</v>
      </c>
      <c r="AI49" s="66">
        <v>19226.279191239038</v>
      </c>
      <c r="AJ49" s="66"/>
      <c r="AK49" s="66">
        <v>5341.186968259979</v>
      </c>
      <c r="AL49" s="66">
        <v>6136.7903312099806</v>
      </c>
      <c r="AM49" s="66">
        <v>6287.0144655990007</v>
      </c>
      <c r="AN49" s="66">
        <v>4776.8966708700027</v>
      </c>
      <c r="AO49" s="66">
        <v>22541.888435939967</v>
      </c>
      <c r="AQ49" s="52" t="s">
        <v>53</v>
      </c>
      <c r="AS49" s="66" t="e">
        <f>AS29-AS47</f>
        <v>#VALUE!</v>
      </c>
      <c r="AT49" s="66" t="e">
        <v>#VALUE!</v>
      </c>
      <c r="AU49" s="66" t="e">
        <v>#VALUE!</v>
      </c>
      <c r="AV49" s="66" t="e">
        <v>#VALUE!</v>
      </c>
      <c r="AW49" s="66" t="e">
        <v>#VALUE!</v>
      </c>
      <c r="AX49" s="66"/>
      <c r="AY49" s="66" t="e">
        <f t="shared" ref="AY49:BC49" si="26">AY29-AY47</f>
        <v>#VALUE!</v>
      </c>
      <c r="AZ49" s="66" t="e">
        <f t="shared" si="26"/>
        <v>#VALUE!</v>
      </c>
      <c r="BA49" s="66" t="e">
        <f t="shared" si="26"/>
        <v>#VALUE!</v>
      </c>
      <c r="BB49" s="66" t="e">
        <f t="shared" si="26"/>
        <v>#VALUE!</v>
      </c>
      <c r="BC49" s="66" t="e">
        <f t="shared" si="26"/>
        <v>#VALUE!</v>
      </c>
      <c r="BD49" s="66"/>
      <c r="BE49" s="66" t="e">
        <f t="shared" ref="BE49:BI49" si="27">BE29-BE47</f>
        <v>#VALUE!</v>
      </c>
      <c r="BF49" s="66" t="e">
        <f t="shared" si="27"/>
        <v>#VALUE!</v>
      </c>
      <c r="BG49" s="66" t="e">
        <f t="shared" si="27"/>
        <v>#VALUE!</v>
      </c>
      <c r="BH49" s="66" t="e">
        <f t="shared" si="27"/>
        <v>#VALUE!</v>
      </c>
      <c r="BI49" s="66" t="e">
        <f t="shared" si="27"/>
        <v>#VALUE!</v>
      </c>
    </row>
    <row r="50" spans="1:61" s="65" customFormat="1" ht="8.25" customHeight="1" x14ac:dyDescent="0.3">
      <c r="A50" s="76"/>
      <c r="B50" s="52"/>
      <c r="C50" s="52"/>
      <c r="E50" s="66"/>
      <c r="F50" s="66"/>
      <c r="G50" s="66"/>
      <c r="H50" s="66"/>
      <c r="I50" s="66"/>
      <c r="J50" s="66"/>
      <c r="K50" s="66"/>
      <c r="L50" s="66"/>
      <c r="M50" s="66"/>
      <c r="N50" s="66"/>
      <c r="O50" s="66"/>
      <c r="P50" s="66"/>
      <c r="Q50" s="66"/>
      <c r="R50" s="66"/>
      <c r="S50" s="66"/>
      <c r="T50" s="66"/>
      <c r="U50" s="66"/>
      <c r="W50" s="52"/>
      <c r="Y50" s="66"/>
      <c r="Z50" s="66"/>
      <c r="AA50" s="66"/>
      <c r="AB50" s="66"/>
      <c r="AC50" s="66"/>
      <c r="AD50" s="66"/>
      <c r="AE50" s="66"/>
      <c r="AF50" s="66"/>
      <c r="AG50" s="66"/>
      <c r="AH50" s="66"/>
      <c r="AI50" s="66"/>
      <c r="AJ50" s="66"/>
      <c r="AK50" s="66"/>
      <c r="AL50" s="66"/>
      <c r="AM50" s="66"/>
      <c r="AN50" s="66"/>
      <c r="AO50" s="66"/>
      <c r="AQ50" s="52"/>
      <c r="AS50" s="66"/>
      <c r="AT50" s="66"/>
      <c r="AU50" s="66"/>
      <c r="AV50" s="66"/>
      <c r="AW50" s="66"/>
      <c r="AX50" s="66"/>
      <c r="AY50" s="66"/>
      <c r="AZ50" s="66"/>
      <c r="BA50" s="66"/>
      <c r="BB50" s="66"/>
      <c r="BC50" s="66"/>
      <c r="BD50" s="66"/>
      <c r="BE50" s="66"/>
      <c r="BF50" s="66"/>
      <c r="BG50" s="66"/>
      <c r="BH50" s="66"/>
      <c r="BI50" s="66"/>
    </row>
    <row r="51" spans="1:61" ht="15" customHeight="1" x14ac:dyDescent="0.3">
      <c r="A51" s="63" t="s">
        <v>148</v>
      </c>
      <c r="B51" s="52" t="s">
        <v>207</v>
      </c>
      <c r="C51" s="52" t="s">
        <v>54</v>
      </c>
      <c r="D51" s="53"/>
      <c r="E51" s="70" t="e">
        <f>AS51-Y51</f>
        <v>#VALUE!</v>
      </c>
      <c r="F51" s="70" t="e">
        <f t="shared" ref="F51:I51" si="28">AT51-Z51</f>
        <v>#VALUE!</v>
      </c>
      <c r="G51" s="70" t="e">
        <f t="shared" si="28"/>
        <v>#VALUE!</v>
      </c>
      <c r="H51" s="70" t="e">
        <f t="shared" si="28"/>
        <v>#VALUE!</v>
      </c>
      <c r="I51" s="70" t="e">
        <f t="shared" si="28"/>
        <v>#VALUE!</v>
      </c>
      <c r="J51" s="70"/>
      <c r="K51" s="70" t="e">
        <f t="shared" ref="K51:O51" si="29">AY51-AE51</f>
        <v>#VALUE!</v>
      </c>
      <c r="L51" s="70" t="e">
        <f t="shared" si="29"/>
        <v>#VALUE!</v>
      </c>
      <c r="M51" s="70" t="e">
        <f t="shared" si="29"/>
        <v>#VALUE!</v>
      </c>
      <c r="N51" s="70" t="e">
        <f t="shared" si="29"/>
        <v>#VALUE!</v>
      </c>
      <c r="O51" s="70" t="e">
        <f t="shared" si="29"/>
        <v>#VALUE!</v>
      </c>
      <c r="P51" s="70"/>
      <c r="Q51" s="70" t="e">
        <f t="shared" ref="Q51:U51" si="30">BE51-AK51</f>
        <v>#VALUE!</v>
      </c>
      <c r="R51" s="70" t="e">
        <f t="shared" si="30"/>
        <v>#VALUE!</v>
      </c>
      <c r="S51" s="70" t="e">
        <f t="shared" si="30"/>
        <v>#VALUE!</v>
      </c>
      <c r="T51" s="70" t="e">
        <f t="shared" si="30"/>
        <v>#VALUE!</v>
      </c>
      <c r="U51" s="70" t="e">
        <f t="shared" si="30"/>
        <v>#VALUE!</v>
      </c>
      <c r="W51" s="52" t="s">
        <v>54</v>
      </c>
      <c r="X51" s="53"/>
      <c r="Y51" s="70">
        <v>705.45748410003944</v>
      </c>
      <c r="Z51" s="70">
        <v>-705.4574840999976</v>
      </c>
      <c r="AA51" s="70">
        <v>0</v>
      </c>
      <c r="AB51" s="70">
        <v>0</v>
      </c>
      <c r="AC51" s="70">
        <v>0</v>
      </c>
      <c r="AD51" s="70"/>
      <c r="AE51" s="70">
        <v>974.23111929000152</v>
      </c>
      <c r="AF51" s="70">
        <v>1172.6535137399987</v>
      </c>
      <c r="AG51" s="70">
        <v>1338.2417916800005</v>
      </c>
      <c r="AH51" s="70">
        <v>1617.7587022199987</v>
      </c>
      <c r="AI51" s="70">
        <v>5102.8851269300067</v>
      </c>
      <c r="AJ51" s="70"/>
      <c r="AK51" s="70">
        <v>1413.3688198099999</v>
      </c>
      <c r="AL51" s="70">
        <v>1623.8991279799884</v>
      </c>
      <c r="AM51" s="70">
        <v>1663.6503584601014</v>
      </c>
      <c r="AN51" s="70">
        <v>1264.0485632700074</v>
      </c>
      <c r="AO51" s="70">
        <v>5964.9668695209984</v>
      </c>
      <c r="AQ51" s="52" t="s">
        <v>54</v>
      </c>
      <c r="AR51" s="53"/>
      <c r="AS51" s="70" t="e">
        <v>#VALUE!</v>
      </c>
      <c r="AT51" s="70" t="e">
        <v>#VALUE!</v>
      </c>
      <c r="AU51" s="70" t="e">
        <v>#VALUE!</v>
      </c>
      <c r="AV51" s="70" t="e">
        <v>#VALUE!</v>
      </c>
      <c r="AW51" s="70" t="e">
        <v>#VALUE!</v>
      </c>
      <c r="AX51" s="70"/>
      <c r="AY51" s="70" t="e">
        <v>#VALUE!</v>
      </c>
      <c r="AZ51" s="70" t="e">
        <v>#VALUE!</v>
      </c>
      <c r="BA51" s="70" t="e">
        <v>#VALUE!</v>
      </c>
      <c r="BB51" s="70" t="e">
        <v>#VALUE!</v>
      </c>
      <c r="BC51" s="70" t="e">
        <v>#VALUE!</v>
      </c>
      <c r="BD51" s="70"/>
      <c r="BE51" s="70" t="e">
        <v>#VALUE!</v>
      </c>
      <c r="BF51" s="70" t="e">
        <v>#VALUE!</v>
      </c>
      <c r="BG51" s="70" t="e">
        <v>#VALUE!</v>
      </c>
      <c r="BH51" s="70" t="e">
        <v>#VALUE!</v>
      </c>
      <c r="BI51" s="70" t="e">
        <v>#VALUE!</v>
      </c>
    </row>
    <row r="52" spans="1:61" ht="8.25" customHeight="1" x14ac:dyDescent="0.3">
      <c r="A52" s="63"/>
      <c r="C52" s="63"/>
      <c r="E52" s="71"/>
      <c r="F52" s="71"/>
      <c r="G52" s="71"/>
      <c r="H52" s="71"/>
      <c r="I52" s="71"/>
      <c r="J52" s="71"/>
      <c r="K52" s="71"/>
      <c r="L52" s="71"/>
      <c r="M52" s="71"/>
      <c r="N52" s="71"/>
      <c r="O52" s="71"/>
      <c r="P52" s="71"/>
      <c r="Q52" s="71"/>
      <c r="R52" s="71"/>
      <c r="S52" s="71"/>
      <c r="T52" s="71"/>
      <c r="U52" s="71"/>
      <c r="W52" s="63"/>
      <c r="Y52" s="71"/>
      <c r="Z52" s="71"/>
      <c r="AA52" s="71"/>
      <c r="AB52" s="71"/>
      <c r="AC52" s="71"/>
      <c r="AD52" s="71"/>
      <c r="AE52" s="71"/>
      <c r="AF52" s="71"/>
      <c r="AG52" s="71"/>
      <c r="AH52" s="71"/>
      <c r="AI52" s="71"/>
      <c r="AJ52" s="71"/>
      <c r="AK52" s="71"/>
      <c r="AL52" s="71"/>
      <c r="AM52" s="71"/>
      <c r="AN52" s="71"/>
      <c r="AO52" s="71"/>
      <c r="AQ52" s="63"/>
      <c r="AS52" s="71"/>
      <c r="AT52" s="71"/>
      <c r="AU52" s="71"/>
      <c r="AV52" s="71"/>
      <c r="AW52" s="71"/>
      <c r="AX52" s="71"/>
      <c r="AY52" s="71"/>
      <c r="AZ52" s="71"/>
      <c r="BA52" s="71"/>
      <c r="BB52" s="71"/>
      <c r="BC52" s="71"/>
      <c r="BD52" s="71"/>
      <c r="BE52" s="71"/>
      <c r="BF52" s="71"/>
      <c r="BG52" s="71"/>
      <c r="BH52" s="71"/>
      <c r="BI52" s="71"/>
    </row>
    <row r="53" spans="1:61" ht="15" customHeight="1" x14ac:dyDescent="0.3">
      <c r="A53" s="76" t="s">
        <v>149</v>
      </c>
      <c r="B53" s="69" t="s">
        <v>55</v>
      </c>
      <c r="C53" s="52" t="s">
        <v>55</v>
      </c>
      <c r="D53" s="53"/>
      <c r="E53" s="66" t="e">
        <f>AS53-Y53</f>
        <v>#VALUE!</v>
      </c>
      <c r="F53" s="66" t="e">
        <f t="shared" ref="F53:I53" si="31">AT53-Z53</f>
        <v>#VALUE!</v>
      </c>
      <c r="G53" s="66" t="e">
        <f t="shared" si="31"/>
        <v>#VALUE!</v>
      </c>
      <c r="H53" s="66" t="e">
        <f t="shared" si="31"/>
        <v>#VALUE!</v>
      </c>
      <c r="I53" s="66" t="e">
        <f t="shared" si="31"/>
        <v>#VALUE!</v>
      </c>
      <c r="J53" s="66"/>
      <c r="K53" s="66" t="e">
        <f t="shared" ref="K53:O53" si="32">AY53-AE53</f>
        <v>#VALUE!</v>
      </c>
      <c r="L53" s="66" t="e">
        <f t="shared" si="32"/>
        <v>#VALUE!</v>
      </c>
      <c r="M53" s="66" t="e">
        <f t="shared" si="32"/>
        <v>#VALUE!</v>
      </c>
      <c r="N53" s="66" t="e">
        <f t="shared" si="32"/>
        <v>#VALUE!</v>
      </c>
      <c r="O53" s="66" t="e">
        <f t="shared" si="32"/>
        <v>#VALUE!</v>
      </c>
      <c r="P53" s="66"/>
      <c r="Q53" s="66" t="e">
        <f t="shared" ref="Q53:U53" si="33">BE53-AK53</f>
        <v>#VALUE!</v>
      </c>
      <c r="R53" s="66" t="e">
        <f t="shared" si="33"/>
        <v>#VALUE!</v>
      </c>
      <c r="S53" s="66" t="e">
        <f t="shared" si="33"/>
        <v>#VALUE!</v>
      </c>
      <c r="T53" s="66" t="e">
        <f t="shared" si="33"/>
        <v>#VALUE!</v>
      </c>
      <c r="U53" s="66" t="e">
        <f t="shared" si="33"/>
        <v>#VALUE!</v>
      </c>
      <c r="W53" s="52" t="s">
        <v>55</v>
      </c>
      <c r="X53" s="53"/>
      <c r="Y53" s="66">
        <v>1705.3089152300017</v>
      </c>
      <c r="Z53" s="66">
        <v>-1705.3089152299945</v>
      </c>
      <c r="AA53" s="66">
        <v>0</v>
      </c>
      <c r="AB53" s="66">
        <v>0</v>
      </c>
      <c r="AC53" s="66">
        <v>-2.1032064978498966E-11</v>
      </c>
      <c r="AD53" s="66"/>
      <c r="AE53" s="66">
        <v>2696.407336049997</v>
      </c>
      <c r="AF53" s="66">
        <v>3245.5832360200002</v>
      </c>
      <c r="AG53" s="66">
        <v>3703.8880385796947</v>
      </c>
      <c r="AH53" s="66">
        <v>4477.515453660104</v>
      </c>
      <c r="AI53" s="66">
        <v>14123.394064310007</v>
      </c>
      <c r="AJ53" s="66"/>
      <c r="AK53" s="66">
        <v>3927.8181484499801</v>
      </c>
      <c r="AL53" s="66">
        <v>4512.8912032303924</v>
      </c>
      <c r="AM53" s="66">
        <v>4623.3641071396851</v>
      </c>
      <c r="AN53" s="66">
        <v>3512.8481076001917</v>
      </c>
      <c r="AO53" s="66">
        <v>16576.921566420991</v>
      </c>
      <c r="AQ53" s="52" t="s">
        <v>55</v>
      </c>
      <c r="AR53" s="53"/>
      <c r="AS53" s="66" t="e">
        <f>AS49-AS51</f>
        <v>#VALUE!</v>
      </c>
      <c r="AT53" s="66" t="e">
        <v>#VALUE!</v>
      </c>
      <c r="AU53" s="66" t="e">
        <v>#VALUE!</v>
      </c>
      <c r="AV53" s="66" t="e">
        <v>#VALUE!</v>
      </c>
      <c r="AW53" s="66" t="e">
        <v>#VALUE!</v>
      </c>
      <c r="AX53" s="66"/>
      <c r="AY53" s="66" t="e">
        <f t="shared" ref="AY53:BC53" si="34">AY49-AY51</f>
        <v>#VALUE!</v>
      </c>
      <c r="AZ53" s="66" t="e">
        <f t="shared" si="34"/>
        <v>#VALUE!</v>
      </c>
      <c r="BA53" s="66" t="e">
        <f t="shared" si="34"/>
        <v>#VALUE!</v>
      </c>
      <c r="BB53" s="66" t="e">
        <f t="shared" si="34"/>
        <v>#VALUE!</v>
      </c>
      <c r="BC53" s="66" t="e">
        <f t="shared" si="34"/>
        <v>#VALUE!</v>
      </c>
      <c r="BD53" s="66"/>
      <c r="BE53" s="66" t="e">
        <f t="shared" ref="BE53:BI53" si="35">BE49-BE51</f>
        <v>#VALUE!</v>
      </c>
      <c r="BF53" s="66" t="e">
        <f t="shared" si="35"/>
        <v>#VALUE!</v>
      </c>
      <c r="BG53" s="66" t="e">
        <f t="shared" si="35"/>
        <v>#VALUE!</v>
      </c>
      <c r="BH53" s="66" t="e">
        <f t="shared" si="35"/>
        <v>#VALUE!</v>
      </c>
      <c r="BI53" s="66" t="e">
        <f t="shared" si="35"/>
        <v>#VALUE!</v>
      </c>
    </row>
    <row r="54" spans="1:61" ht="8.25" customHeight="1" x14ac:dyDescent="0.3">
      <c r="A54" s="63"/>
      <c r="C54" s="63"/>
      <c r="E54" s="71"/>
      <c r="F54" s="71"/>
      <c r="G54" s="71"/>
      <c r="H54" s="71"/>
      <c r="I54" s="71"/>
      <c r="J54" s="71"/>
      <c r="K54" s="71"/>
      <c r="L54" s="71"/>
      <c r="M54" s="71"/>
      <c r="N54" s="71"/>
      <c r="O54" s="71"/>
      <c r="P54" s="71"/>
      <c r="Q54" s="71"/>
      <c r="R54" s="71"/>
      <c r="S54" s="71"/>
      <c r="T54" s="71"/>
      <c r="U54" s="71"/>
      <c r="W54" s="63"/>
      <c r="Y54" s="71"/>
      <c r="Z54" s="71"/>
      <c r="AA54" s="71"/>
      <c r="AB54" s="71"/>
      <c r="AC54" s="71"/>
      <c r="AD54" s="71"/>
      <c r="AE54" s="71"/>
      <c r="AF54" s="71"/>
      <c r="AG54" s="71"/>
      <c r="AH54" s="71"/>
      <c r="AI54" s="71"/>
      <c r="AJ54" s="71"/>
      <c r="AK54" s="71"/>
      <c r="AL54" s="71"/>
      <c r="AM54" s="71"/>
      <c r="AN54" s="71"/>
      <c r="AO54" s="71"/>
      <c r="AQ54" s="63"/>
      <c r="AS54" s="71"/>
      <c r="AT54" s="71"/>
      <c r="AU54" s="71"/>
      <c r="AV54" s="71"/>
      <c r="AW54" s="71"/>
      <c r="AX54" s="71"/>
      <c r="AY54" s="71"/>
      <c r="AZ54" s="71"/>
      <c r="BA54" s="71"/>
      <c r="BB54" s="71"/>
      <c r="BC54" s="71"/>
      <c r="BD54" s="71"/>
      <c r="BE54" s="71"/>
      <c r="BF54" s="71"/>
      <c r="BG54" s="71"/>
      <c r="BH54" s="71"/>
      <c r="BI54" s="71"/>
    </row>
    <row r="55" spans="1:61" ht="15" customHeight="1" x14ac:dyDescent="0.3">
      <c r="A55" s="63" t="s">
        <v>150</v>
      </c>
      <c r="B55" s="52" t="s">
        <v>207</v>
      </c>
      <c r="C55" s="52" t="s">
        <v>56</v>
      </c>
      <c r="D55" s="53"/>
      <c r="E55" s="70" t="e">
        <f>AS55-Y55</f>
        <v>#VALUE!</v>
      </c>
      <c r="F55" s="70" t="e">
        <f t="shared" ref="F55:I55" si="36">AT55-Z55</f>
        <v>#VALUE!</v>
      </c>
      <c r="G55" s="70" t="e">
        <f t="shared" si="36"/>
        <v>#VALUE!</v>
      </c>
      <c r="H55" s="70" t="e">
        <f t="shared" si="36"/>
        <v>#VALUE!</v>
      </c>
      <c r="I55" s="70" t="e">
        <f t="shared" si="36"/>
        <v>#VALUE!</v>
      </c>
      <c r="J55" s="70"/>
      <c r="K55" s="70" t="e">
        <f t="shared" ref="K55:O55" si="37">AY55-AE55</f>
        <v>#VALUE!</v>
      </c>
      <c r="L55" s="70" t="e">
        <f t="shared" si="37"/>
        <v>#VALUE!</v>
      </c>
      <c r="M55" s="70" t="e">
        <f t="shared" si="37"/>
        <v>#VALUE!</v>
      </c>
      <c r="N55" s="70" t="e">
        <f t="shared" si="37"/>
        <v>#VALUE!</v>
      </c>
      <c r="O55" s="70" t="e">
        <f t="shared" si="37"/>
        <v>#VALUE!</v>
      </c>
      <c r="P55" s="70"/>
      <c r="Q55" s="70" t="e">
        <f t="shared" ref="Q55:U55" si="38">BE55-AK55</f>
        <v>#VALUE!</v>
      </c>
      <c r="R55" s="70" t="e">
        <f t="shared" si="38"/>
        <v>#VALUE!</v>
      </c>
      <c r="S55" s="70" t="e">
        <f t="shared" si="38"/>
        <v>#VALUE!</v>
      </c>
      <c r="T55" s="70" t="e">
        <f t="shared" si="38"/>
        <v>#VALUE!</v>
      </c>
      <c r="U55" s="70" t="e">
        <f t="shared" si="38"/>
        <v>#VALUE!</v>
      </c>
      <c r="W55" s="52" t="s">
        <v>56</v>
      </c>
      <c r="X55" s="53"/>
      <c r="Y55" s="70">
        <v>-1705.3089152300004</v>
      </c>
      <c r="Z55" s="70">
        <v>1705.3089152299999</v>
      </c>
      <c r="AA55" s="70">
        <v>0</v>
      </c>
      <c r="AB55" s="70">
        <v>0</v>
      </c>
      <c r="AC55" s="70">
        <v>0</v>
      </c>
      <c r="AD55" s="70"/>
      <c r="AE55" s="70">
        <v>-2696.4073360499997</v>
      </c>
      <c r="AF55" s="70">
        <v>-3245.5832360200002</v>
      </c>
      <c r="AG55" s="70">
        <v>-3703.8880385800003</v>
      </c>
      <c r="AH55" s="70">
        <v>-4477.5154536600003</v>
      </c>
      <c r="AI55" s="70">
        <v>-14123.394064310007</v>
      </c>
      <c r="AJ55" s="70"/>
      <c r="AK55" s="70">
        <v>-3927.8181484499983</v>
      </c>
      <c r="AL55" s="70">
        <v>-4512.8912032300004</v>
      </c>
      <c r="AM55" s="70">
        <v>-4623.3641071399916</v>
      </c>
      <c r="AN55" s="70">
        <v>-3512.8481075999989</v>
      </c>
      <c r="AO55" s="70">
        <v>-16576.921566420002</v>
      </c>
      <c r="AQ55" s="52" t="s">
        <v>56</v>
      </c>
      <c r="AR55" s="53"/>
      <c r="AS55" s="70" t="e">
        <v>#VALUE!</v>
      </c>
      <c r="AT55" s="70" t="e">
        <v>#VALUE!</v>
      </c>
      <c r="AU55" s="70" t="e">
        <v>#VALUE!</v>
      </c>
      <c r="AV55" s="70" t="e">
        <v>#VALUE!</v>
      </c>
      <c r="AW55" s="70" t="e">
        <v>#VALUE!</v>
      </c>
      <c r="AX55" s="70"/>
      <c r="AY55" s="70" t="e">
        <v>#VALUE!</v>
      </c>
      <c r="AZ55" s="70" t="e">
        <v>#VALUE!</v>
      </c>
      <c r="BA55" s="70" t="e">
        <v>#VALUE!</v>
      </c>
      <c r="BB55" s="70" t="e">
        <v>#VALUE!</v>
      </c>
      <c r="BC55" s="70" t="e">
        <v>#VALUE!</v>
      </c>
      <c r="BD55" s="70"/>
      <c r="BE55" s="70" t="e">
        <v>#VALUE!</v>
      </c>
      <c r="BF55" s="70" t="e">
        <v>#VALUE!</v>
      </c>
      <c r="BG55" s="70" t="e">
        <v>#VALUE!</v>
      </c>
      <c r="BH55" s="70" t="e">
        <v>#VALUE!</v>
      </c>
      <c r="BI55" s="70" t="e">
        <v>#VALUE!</v>
      </c>
    </row>
    <row r="56" spans="1:61" ht="8.25" customHeight="1" x14ac:dyDescent="0.3">
      <c r="A56" s="63"/>
      <c r="C56" s="52"/>
      <c r="D56" s="53"/>
      <c r="E56" s="66"/>
      <c r="F56" s="66"/>
      <c r="G56" s="66"/>
      <c r="H56" s="66"/>
      <c r="I56" s="66"/>
      <c r="J56" s="66"/>
      <c r="K56" s="66"/>
      <c r="L56" s="66"/>
      <c r="M56" s="66"/>
      <c r="N56" s="66"/>
      <c r="O56" s="66"/>
      <c r="P56" s="66"/>
      <c r="Q56" s="66"/>
      <c r="R56" s="66"/>
      <c r="S56" s="66"/>
      <c r="T56" s="66"/>
      <c r="U56" s="66"/>
      <c r="W56" s="52"/>
      <c r="X56" s="53"/>
      <c r="Y56" s="66"/>
      <c r="Z56" s="66"/>
      <c r="AA56" s="66"/>
      <c r="AB56" s="66"/>
      <c r="AC56" s="66"/>
      <c r="AD56" s="66"/>
      <c r="AE56" s="66"/>
      <c r="AF56" s="66"/>
      <c r="AG56" s="66"/>
      <c r="AH56" s="66"/>
      <c r="AI56" s="66"/>
      <c r="AJ56" s="66"/>
      <c r="AK56" s="66"/>
      <c r="AL56" s="66"/>
      <c r="AM56" s="66"/>
      <c r="AN56" s="66"/>
      <c r="AO56" s="66"/>
      <c r="AQ56" s="52"/>
      <c r="AR56" s="53"/>
      <c r="AS56" s="66"/>
      <c r="AT56" s="66"/>
      <c r="AU56" s="66"/>
      <c r="AV56" s="66"/>
      <c r="AW56" s="66"/>
      <c r="AX56" s="66"/>
      <c r="AY56" s="66"/>
      <c r="AZ56" s="66"/>
      <c r="BA56" s="66"/>
      <c r="BB56" s="66"/>
      <c r="BC56" s="66"/>
      <c r="BD56" s="66"/>
      <c r="BE56" s="66"/>
      <c r="BF56" s="66"/>
      <c r="BG56" s="66"/>
      <c r="BH56" s="66"/>
      <c r="BI56" s="66"/>
    </row>
    <row r="57" spans="1:61" s="65" customFormat="1" ht="15" customHeight="1" x14ac:dyDescent="0.3">
      <c r="A57" s="68" t="s">
        <v>151</v>
      </c>
      <c r="B57" s="69" t="s">
        <v>207</v>
      </c>
      <c r="C57" s="52" t="s">
        <v>57</v>
      </c>
      <c r="E57" s="66" t="e">
        <f>AS57-Y57</f>
        <v>#VALUE!</v>
      </c>
      <c r="F57" s="66" t="e">
        <f t="shared" ref="F57:I57" si="39">AT57-Z57</f>
        <v>#VALUE!</v>
      </c>
      <c r="G57" s="66" t="e">
        <f t="shared" si="39"/>
        <v>#VALUE!</v>
      </c>
      <c r="H57" s="66" t="e">
        <f t="shared" si="39"/>
        <v>#VALUE!</v>
      </c>
      <c r="I57" s="66" t="e">
        <f t="shared" si="39"/>
        <v>#VALUE!</v>
      </c>
      <c r="J57" s="66"/>
      <c r="K57" s="66" t="e">
        <f t="shared" ref="K57:O57" si="40">AY57-AE57</f>
        <v>#VALUE!</v>
      </c>
      <c r="L57" s="66" t="e">
        <f t="shared" si="40"/>
        <v>#VALUE!</v>
      </c>
      <c r="M57" s="66" t="e">
        <f t="shared" si="40"/>
        <v>#VALUE!</v>
      </c>
      <c r="N57" s="66" t="e">
        <f t="shared" si="40"/>
        <v>#VALUE!</v>
      </c>
      <c r="O57" s="66" t="e">
        <f t="shared" si="40"/>
        <v>#VALUE!</v>
      </c>
      <c r="P57" s="66"/>
      <c r="Q57" s="66" t="e">
        <f t="shared" ref="Q57:U57" si="41">BE57-AK57</f>
        <v>#VALUE!</v>
      </c>
      <c r="R57" s="66" t="e">
        <f t="shared" si="41"/>
        <v>#VALUE!</v>
      </c>
      <c r="S57" s="66" t="e">
        <f t="shared" si="41"/>
        <v>#VALUE!</v>
      </c>
      <c r="T57" s="66" t="e">
        <f t="shared" si="41"/>
        <v>#VALUE!</v>
      </c>
      <c r="U57" s="66" t="e">
        <f t="shared" si="41"/>
        <v>#VALUE!</v>
      </c>
      <c r="W57" s="52" t="s">
        <v>57</v>
      </c>
      <c r="Y57" s="66">
        <v>0</v>
      </c>
      <c r="Z57" s="66">
        <v>0</v>
      </c>
      <c r="AA57" s="66">
        <v>0</v>
      </c>
      <c r="AB57" s="66">
        <v>0</v>
      </c>
      <c r="AC57" s="66">
        <v>-2.0008883439004421E-11</v>
      </c>
      <c r="AD57" s="66"/>
      <c r="AE57" s="66">
        <v>0</v>
      </c>
      <c r="AF57" s="66">
        <v>-1.5006662579253316E-10</v>
      </c>
      <c r="AG57" s="66">
        <v>2.9797320166835561E-10</v>
      </c>
      <c r="AH57" s="66">
        <v>-6.9849193096160889E-10</v>
      </c>
      <c r="AI57" s="66">
        <v>0</v>
      </c>
      <c r="AJ57" s="66"/>
      <c r="AK57" s="66">
        <v>0</v>
      </c>
      <c r="AL57" s="66">
        <v>1.0186340659856796E-9</v>
      </c>
      <c r="AM57" s="66">
        <v>-5.0931703299283981E-10</v>
      </c>
      <c r="AN57" s="66">
        <v>0</v>
      </c>
      <c r="AO57" s="66">
        <v>1.0477378964424133E-9</v>
      </c>
      <c r="AQ57" s="52" t="s">
        <v>57</v>
      </c>
      <c r="AS57" s="66" t="e">
        <f>AS53+AS55</f>
        <v>#VALUE!</v>
      </c>
      <c r="AT57" s="66" t="e">
        <v>#VALUE!</v>
      </c>
      <c r="AU57" s="66" t="e">
        <v>#VALUE!</v>
      </c>
      <c r="AV57" s="66" t="e">
        <v>#VALUE!</v>
      </c>
      <c r="AW57" s="66" t="e">
        <v>#VALUE!</v>
      </c>
      <c r="AX57" s="66"/>
      <c r="AY57" s="66" t="e">
        <f t="shared" ref="AY57:BC57" si="42">AY53+AY55</f>
        <v>#VALUE!</v>
      </c>
      <c r="AZ57" s="66" t="e">
        <f t="shared" si="42"/>
        <v>#VALUE!</v>
      </c>
      <c r="BA57" s="66" t="e">
        <f t="shared" si="42"/>
        <v>#VALUE!</v>
      </c>
      <c r="BB57" s="66" t="e">
        <f t="shared" si="42"/>
        <v>#VALUE!</v>
      </c>
      <c r="BC57" s="66" t="e">
        <f t="shared" si="42"/>
        <v>#VALUE!</v>
      </c>
      <c r="BD57" s="66"/>
      <c r="BE57" s="66" t="e">
        <f t="shared" ref="BE57:BI57" si="43">BE53+BE55</f>
        <v>#VALUE!</v>
      </c>
      <c r="BF57" s="66" t="e">
        <f t="shared" si="43"/>
        <v>#VALUE!</v>
      </c>
      <c r="BG57" s="66" t="e">
        <f t="shared" si="43"/>
        <v>#VALUE!</v>
      </c>
      <c r="BH57" s="66" t="e">
        <f t="shared" si="43"/>
        <v>#VALUE!</v>
      </c>
      <c r="BI57" s="66" t="e">
        <f t="shared" si="43"/>
        <v>#VALUE!</v>
      </c>
    </row>
    <row r="58" spans="1:61" s="65" customFormat="1" ht="8.25" customHeight="1" x14ac:dyDescent="0.3">
      <c r="A58" s="68"/>
      <c r="B58" s="69"/>
      <c r="C58" s="68"/>
      <c r="D58" s="69"/>
      <c r="E58" s="71"/>
      <c r="F58" s="71"/>
      <c r="G58" s="71"/>
      <c r="H58" s="71"/>
      <c r="I58" s="71"/>
      <c r="J58" s="71"/>
      <c r="K58" s="71"/>
      <c r="L58" s="71"/>
      <c r="M58" s="71"/>
      <c r="N58" s="71"/>
      <c r="O58" s="71"/>
      <c r="P58" s="71"/>
      <c r="Q58" s="71"/>
      <c r="R58" s="71"/>
      <c r="S58" s="71"/>
      <c r="T58" s="71"/>
      <c r="U58" s="71"/>
      <c r="W58" s="68"/>
      <c r="X58" s="69"/>
      <c r="Y58" s="71"/>
      <c r="Z58" s="71"/>
      <c r="AA58" s="71"/>
      <c r="AB58" s="71"/>
      <c r="AC58" s="71"/>
      <c r="AD58" s="71"/>
      <c r="AE58" s="71"/>
      <c r="AF58" s="71"/>
      <c r="AG58" s="71"/>
      <c r="AH58" s="71"/>
      <c r="AI58" s="71"/>
      <c r="AJ58" s="71"/>
      <c r="AK58" s="71"/>
      <c r="AL58" s="71"/>
      <c r="AM58" s="71"/>
      <c r="AN58" s="71"/>
      <c r="AO58" s="71"/>
      <c r="AQ58" s="68"/>
      <c r="AR58" s="69"/>
      <c r="AS58" s="71"/>
      <c r="AT58" s="71"/>
      <c r="AU58" s="71"/>
      <c r="AV58" s="71"/>
      <c r="AW58" s="71"/>
      <c r="AX58" s="71"/>
      <c r="AY58" s="71"/>
      <c r="AZ58" s="71"/>
      <c r="BA58" s="71"/>
      <c r="BB58" s="71"/>
      <c r="BC58" s="71"/>
      <c r="BD58" s="71"/>
      <c r="BE58" s="71"/>
      <c r="BF58" s="71"/>
      <c r="BG58" s="71"/>
      <c r="BH58" s="71"/>
      <c r="BI58" s="71"/>
    </row>
    <row r="59" spans="1:61" ht="15" customHeight="1" x14ac:dyDescent="0.3">
      <c r="A59" s="63"/>
      <c r="C59" s="52" t="s">
        <v>58</v>
      </c>
      <c r="D59" s="53"/>
      <c r="E59" s="71"/>
      <c r="F59" s="71"/>
      <c r="G59" s="71"/>
      <c r="H59" s="71"/>
      <c r="I59" s="71"/>
      <c r="J59" s="71"/>
      <c r="K59" s="71"/>
      <c r="L59" s="71"/>
      <c r="M59" s="71"/>
      <c r="N59" s="71"/>
      <c r="O59" s="71"/>
      <c r="P59" s="71"/>
      <c r="Q59" s="71"/>
      <c r="R59" s="71"/>
      <c r="S59" s="71"/>
      <c r="T59" s="71"/>
      <c r="U59" s="71"/>
      <c r="W59" s="52" t="s">
        <v>58</v>
      </c>
      <c r="X59" s="53"/>
      <c r="Y59" s="71"/>
      <c r="Z59" s="71"/>
      <c r="AA59" s="71"/>
      <c r="AB59" s="71"/>
      <c r="AC59" s="71"/>
      <c r="AD59" s="71"/>
      <c r="AE59" s="71"/>
      <c r="AF59" s="71"/>
      <c r="AG59" s="71"/>
      <c r="AH59" s="71"/>
      <c r="AI59" s="71"/>
      <c r="AJ59" s="71"/>
      <c r="AK59" s="71"/>
      <c r="AL59" s="71"/>
      <c r="AM59" s="71"/>
      <c r="AN59" s="71"/>
      <c r="AO59" s="71"/>
      <c r="AQ59" s="52" t="s">
        <v>58</v>
      </c>
      <c r="AR59" s="53"/>
      <c r="AS59" s="71"/>
      <c r="AT59" s="71"/>
      <c r="AU59" s="71"/>
      <c r="AV59" s="71"/>
      <c r="AW59" s="71"/>
      <c r="AX59" s="71"/>
      <c r="AY59" s="71"/>
      <c r="AZ59" s="71"/>
      <c r="BA59" s="71"/>
      <c r="BB59" s="71"/>
      <c r="BC59" s="71"/>
      <c r="BD59" s="71"/>
      <c r="BE59" s="71"/>
      <c r="BF59" s="71"/>
      <c r="BG59" s="71"/>
      <c r="BH59" s="71"/>
      <c r="BI59" s="71"/>
    </row>
    <row r="60" spans="1:61" ht="15" customHeight="1" x14ac:dyDescent="0.3">
      <c r="A60" s="63" t="s">
        <v>152</v>
      </c>
      <c r="B60" s="52" t="s">
        <v>207</v>
      </c>
      <c r="C60" s="52" t="s">
        <v>59</v>
      </c>
      <c r="D60" s="53"/>
      <c r="E60" s="70" t="e">
        <f>AS60-Y60</f>
        <v>#VALUE!</v>
      </c>
      <c r="F60" s="70" t="e">
        <f t="shared" ref="F60:I60" si="44">AT60-Z60</f>
        <v>#VALUE!</v>
      </c>
      <c r="G60" s="70" t="e">
        <f t="shared" si="44"/>
        <v>#VALUE!</v>
      </c>
      <c r="H60" s="70" t="e">
        <f t="shared" si="44"/>
        <v>#VALUE!</v>
      </c>
      <c r="I60" s="70" t="e">
        <f t="shared" si="44"/>
        <v>#VALUE!</v>
      </c>
      <c r="J60" s="70"/>
      <c r="K60" s="70" t="e">
        <f t="shared" ref="K60:O60" si="45">AY60-AE60</f>
        <v>#VALUE!</v>
      </c>
      <c r="L60" s="70" t="e">
        <f t="shared" si="45"/>
        <v>#VALUE!</v>
      </c>
      <c r="M60" s="70" t="e">
        <f t="shared" si="45"/>
        <v>#VALUE!</v>
      </c>
      <c r="N60" s="70" t="e">
        <f t="shared" si="45"/>
        <v>#VALUE!</v>
      </c>
      <c r="O60" s="70" t="e">
        <f t="shared" si="45"/>
        <v>#VALUE!</v>
      </c>
      <c r="P60" s="70"/>
      <c r="Q60" s="70" t="e">
        <f t="shared" ref="Q60:U60" si="46">BE60-AK60</f>
        <v>#VALUE!</v>
      </c>
      <c r="R60" s="70" t="e">
        <f t="shared" si="46"/>
        <v>#VALUE!</v>
      </c>
      <c r="S60" s="70" t="e">
        <f t="shared" si="46"/>
        <v>#VALUE!</v>
      </c>
      <c r="T60" s="70" t="e">
        <f t="shared" si="46"/>
        <v>#VALUE!</v>
      </c>
      <c r="U60" s="70" t="e">
        <f t="shared" si="46"/>
        <v>#VALUE!</v>
      </c>
      <c r="W60" s="52" t="s">
        <v>59</v>
      </c>
      <c r="X60" s="53"/>
      <c r="Y60" s="70">
        <v>0</v>
      </c>
      <c r="Z60" s="70">
        <v>0</v>
      </c>
      <c r="AA60" s="70">
        <v>0</v>
      </c>
      <c r="AB60" s="70">
        <v>0</v>
      </c>
      <c r="AC60" s="70">
        <v>0</v>
      </c>
      <c r="AD60" s="70"/>
      <c r="AE60" s="70">
        <v>0</v>
      </c>
      <c r="AF60" s="70">
        <v>0</v>
      </c>
      <c r="AG60" s="70">
        <v>0</v>
      </c>
      <c r="AH60" s="70">
        <v>0</v>
      </c>
      <c r="AI60" s="70">
        <v>0</v>
      </c>
      <c r="AJ60" s="70"/>
      <c r="AK60" s="70">
        <v>0</v>
      </c>
      <c r="AL60" s="70">
        <v>0</v>
      </c>
      <c r="AM60" s="70">
        <v>0</v>
      </c>
      <c r="AN60" s="70">
        <v>0</v>
      </c>
      <c r="AO60" s="70">
        <v>0</v>
      </c>
      <c r="AQ60" s="52" t="s">
        <v>59</v>
      </c>
      <c r="AR60" s="53"/>
      <c r="AS60" s="70" t="e">
        <v>#VALUE!</v>
      </c>
      <c r="AT60" s="70" t="e">
        <v>#VALUE!</v>
      </c>
      <c r="AU60" s="70" t="e">
        <v>#VALUE!</v>
      </c>
      <c r="AV60" s="70" t="e">
        <v>#VALUE!</v>
      </c>
      <c r="AW60" s="70" t="e">
        <v>#VALUE!</v>
      </c>
      <c r="AX60" s="70"/>
      <c r="AY60" s="70" t="e">
        <v>#VALUE!</v>
      </c>
      <c r="AZ60" s="70" t="e">
        <v>#VALUE!</v>
      </c>
      <c r="BA60" s="70" t="e">
        <v>#VALUE!</v>
      </c>
      <c r="BB60" s="70" t="e">
        <v>#VALUE!</v>
      </c>
      <c r="BC60" s="70" t="e">
        <v>#VALUE!</v>
      </c>
      <c r="BD60" s="70"/>
      <c r="BE60" s="70" t="e">
        <v>#VALUE!</v>
      </c>
      <c r="BF60" s="70" t="e">
        <v>#VALUE!</v>
      </c>
      <c r="BG60" s="70" t="e">
        <v>#VALUE!</v>
      </c>
      <c r="BH60" s="70" t="e">
        <v>#VALUE!</v>
      </c>
      <c r="BI60" s="70" t="e">
        <v>#VALUE!</v>
      </c>
    </row>
    <row r="61" spans="1:61" ht="8.25" customHeight="1" x14ac:dyDescent="0.3">
      <c r="A61" s="63"/>
      <c r="C61" s="52"/>
      <c r="D61" s="53"/>
      <c r="E61" s="66"/>
      <c r="F61" s="66"/>
      <c r="G61" s="66"/>
      <c r="H61" s="66"/>
      <c r="I61" s="66"/>
      <c r="J61" s="66"/>
      <c r="K61" s="66"/>
      <c r="L61" s="66"/>
      <c r="M61" s="66"/>
      <c r="N61" s="66"/>
      <c r="O61" s="66"/>
      <c r="P61" s="66"/>
      <c r="Q61" s="66"/>
      <c r="R61" s="66"/>
      <c r="S61" s="66"/>
      <c r="T61" s="66"/>
      <c r="U61" s="66"/>
      <c r="W61" s="52"/>
      <c r="X61" s="53"/>
      <c r="Y61" s="66"/>
      <c r="Z61" s="66"/>
      <c r="AA61" s="66"/>
      <c r="AB61" s="66"/>
      <c r="AC61" s="66"/>
      <c r="AD61" s="66"/>
      <c r="AE61" s="66"/>
      <c r="AF61" s="66"/>
      <c r="AG61" s="66"/>
      <c r="AH61" s="66"/>
      <c r="AI61" s="66"/>
      <c r="AJ61" s="66"/>
      <c r="AK61" s="66"/>
      <c r="AL61" s="66"/>
      <c r="AM61" s="66"/>
      <c r="AN61" s="66"/>
      <c r="AO61" s="66"/>
      <c r="AQ61" s="52"/>
      <c r="AR61" s="53"/>
      <c r="AS61" s="66"/>
      <c r="AT61" s="66"/>
      <c r="AU61" s="66"/>
      <c r="AV61" s="66"/>
      <c r="AW61" s="66"/>
      <c r="AX61" s="66"/>
      <c r="AY61" s="66"/>
      <c r="AZ61" s="66"/>
      <c r="BA61" s="66"/>
      <c r="BB61" s="66"/>
      <c r="BC61" s="66"/>
      <c r="BD61" s="66"/>
      <c r="BE61" s="66"/>
      <c r="BF61" s="66"/>
      <c r="BG61" s="66"/>
      <c r="BH61" s="66"/>
      <c r="BI61" s="66"/>
    </row>
    <row r="62" spans="1:61" s="65" customFormat="1" ht="15.75" customHeight="1" thickBot="1" x14ac:dyDescent="0.35">
      <c r="A62" s="68" t="s">
        <v>153</v>
      </c>
      <c r="B62" s="69" t="s">
        <v>207</v>
      </c>
      <c r="C62" s="52" t="s">
        <v>60</v>
      </c>
      <c r="E62" s="77" t="e">
        <f>AS62-Y62</f>
        <v>#VALUE!</v>
      </c>
      <c r="F62" s="77" t="e">
        <f t="shared" ref="F62:I62" si="47">AT62-Z62</f>
        <v>#VALUE!</v>
      </c>
      <c r="G62" s="77" t="e">
        <f t="shared" si="47"/>
        <v>#VALUE!</v>
      </c>
      <c r="H62" s="77" t="e">
        <f t="shared" si="47"/>
        <v>#VALUE!</v>
      </c>
      <c r="I62" s="77" t="e">
        <f t="shared" si="47"/>
        <v>#VALUE!</v>
      </c>
      <c r="J62" s="77"/>
      <c r="K62" s="77" t="e">
        <f t="shared" ref="K62:O62" si="48">AY62-AE62</f>
        <v>#VALUE!</v>
      </c>
      <c r="L62" s="77" t="e">
        <f t="shared" si="48"/>
        <v>#VALUE!</v>
      </c>
      <c r="M62" s="77" t="e">
        <f t="shared" si="48"/>
        <v>#VALUE!</v>
      </c>
      <c r="N62" s="77" t="e">
        <f t="shared" si="48"/>
        <v>#VALUE!</v>
      </c>
      <c r="O62" s="77" t="e">
        <f t="shared" si="48"/>
        <v>#VALUE!</v>
      </c>
      <c r="P62" s="77"/>
      <c r="Q62" s="77" t="e">
        <f t="shared" ref="Q62:U62" si="49">BE62-AK62</f>
        <v>#VALUE!</v>
      </c>
      <c r="R62" s="77" t="e">
        <f t="shared" si="49"/>
        <v>#VALUE!</v>
      </c>
      <c r="S62" s="77" t="e">
        <f t="shared" si="49"/>
        <v>#VALUE!</v>
      </c>
      <c r="T62" s="77" t="e">
        <f t="shared" si="49"/>
        <v>#VALUE!</v>
      </c>
      <c r="U62" s="77" t="e">
        <f t="shared" si="49"/>
        <v>#VALUE!</v>
      </c>
      <c r="W62" s="52" t="s">
        <v>60</v>
      </c>
      <c r="Y62" s="77">
        <v>-1.0186340659856796E-10</v>
      </c>
      <c r="Z62" s="77">
        <v>9.4587448984384537E-11</v>
      </c>
      <c r="AA62" s="77">
        <v>0</v>
      </c>
      <c r="AB62" s="77">
        <v>0</v>
      </c>
      <c r="AC62" s="77">
        <v>-2.0008883439004421E-11</v>
      </c>
      <c r="AD62" s="77"/>
      <c r="AE62" s="77">
        <v>0</v>
      </c>
      <c r="AF62" s="77">
        <v>-1.5097612049430609E-10</v>
      </c>
      <c r="AG62" s="77">
        <v>3.0013325158506632E-10</v>
      </c>
      <c r="AH62" s="77">
        <v>-6.9849193096160889E-10</v>
      </c>
      <c r="AI62" s="77">
        <v>0</v>
      </c>
      <c r="AJ62" s="77"/>
      <c r="AK62" s="77">
        <v>0</v>
      </c>
      <c r="AL62" s="77">
        <v>4.9476511776447296E-10</v>
      </c>
      <c r="AM62" s="77">
        <v>-3.7834979593753815E-10</v>
      </c>
      <c r="AN62" s="77">
        <v>1.0040821507573128E-9</v>
      </c>
      <c r="AO62" s="77">
        <v>0</v>
      </c>
      <c r="AQ62" s="52" t="s">
        <v>60</v>
      </c>
      <c r="AS62" s="77" t="e">
        <f>AS57-AS60</f>
        <v>#VALUE!</v>
      </c>
      <c r="AT62" s="77" t="e">
        <v>#VALUE!</v>
      </c>
      <c r="AU62" s="77" t="e">
        <v>#VALUE!</v>
      </c>
      <c r="AV62" s="77" t="e">
        <v>#VALUE!</v>
      </c>
      <c r="AW62" s="77" t="e">
        <v>#VALUE!</v>
      </c>
      <c r="AX62" s="77"/>
      <c r="AY62" s="77" t="e">
        <f t="shared" ref="AY62:BC62" si="50">AY57-AY60</f>
        <v>#VALUE!</v>
      </c>
      <c r="AZ62" s="77" t="e">
        <f t="shared" si="50"/>
        <v>#VALUE!</v>
      </c>
      <c r="BA62" s="77" t="e">
        <f t="shared" si="50"/>
        <v>#VALUE!</v>
      </c>
      <c r="BB62" s="77" t="e">
        <f t="shared" si="50"/>
        <v>#VALUE!</v>
      </c>
      <c r="BC62" s="77" t="e">
        <f t="shared" si="50"/>
        <v>#VALUE!</v>
      </c>
      <c r="BD62" s="77"/>
      <c r="BE62" s="77" t="e">
        <f t="shared" ref="BE62:BI62" si="51">BE57-BE60</f>
        <v>#VALUE!</v>
      </c>
      <c r="BF62" s="77" t="e">
        <f t="shared" si="51"/>
        <v>#VALUE!</v>
      </c>
      <c r="BG62" s="77" t="e">
        <f t="shared" si="51"/>
        <v>#VALUE!</v>
      </c>
      <c r="BH62" s="77" t="e">
        <f t="shared" si="51"/>
        <v>#VALUE!</v>
      </c>
      <c r="BI62" s="77" t="e">
        <f t="shared" si="51"/>
        <v>#VALUE!</v>
      </c>
    </row>
    <row r="63" spans="1:61" s="65" customFormat="1" ht="15" customHeight="1" thickTop="1" x14ac:dyDescent="0.3">
      <c r="A63" s="68"/>
      <c r="B63" s="69"/>
      <c r="C63" s="68"/>
      <c r="D63" s="69"/>
      <c r="E63" s="71"/>
      <c r="F63" s="71"/>
      <c r="G63" s="71"/>
      <c r="H63" s="71"/>
      <c r="I63" s="71"/>
      <c r="J63" s="71"/>
      <c r="K63" s="71"/>
      <c r="L63" s="71"/>
      <c r="M63" s="71"/>
      <c r="N63" s="71"/>
      <c r="O63" s="71"/>
      <c r="P63" s="71"/>
      <c r="Q63" s="71"/>
      <c r="R63" s="71"/>
      <c r="S63" s="71"/>
      <c r="T63" s="71"/>
      <c r="U63" s="71"/>
      <c r="W63" s="68"/>
      <c r="X63" s="69"/>
      <c r="Y63" s="71"/>
      <c r="Z63" s="71"/>
      <c r="AA63" s="71"/>
      <c r="AB63" s="71"/>
      <c r="AC63" s="71"/>
      <c r="AD63" s="71"/>
      <c r="AE63" s="71"/>
      <c r="AF63" s="71"/>
      <c r="AG63" s="71"/>
      <c r="AH63" s="71"/>
      <c r="AI63" s="71"/>
      <c r="AJ63" s="71"/>
      <c r="AK63" s="71"/>
      <c r="AL63" s="71"/>
      <c r="AM63" s="71"/>
      <c r="AN63" s="71"/>
      <c r="AO63" s="71"/>
      <c r="AQ63" s="68"/>
      <c r="AR63" s="69"/>
      <c r="AS63" s="71"/>
      <c r="AT63" s="71"/>
      <c r="AU63" s="71"/>
      <c r="AV63" s="71"/>
      <c r="AW63" s="71"/>
      <c r="AX63" s="71"/>
      <c r="AY63" s="71"/>
      <c r="AZ63" s="71"/>
      <c r="BA63" s="71"/>
      <c r="BB63" s="71"/>
      <c r="BC63" s="71"/>
      <c r="BD63" s="71"/>
      <c r="BE63" s="71"/>
      <c r="BF63" s="71"/>
      <c r="BG63" s="71"/>
      <c r="BH63" s="71"/>
      <c r="BI63" s="71"/>
    </row>
    <row r="64" spans="1:61" s="65" customFormat="1" ht="15.75" customHeight="1" x14ac:dyDescent="0.3">
      <c r="A64" s="68"/>
      <c r="B64" s="69"/>
      <c r="C64" s="68"/>
      <c r="D64" s="69"/>
      <c r="E64" s="71"/>
      <c r="F64" s="71"/>
      <c r="G64" s="71"/>
      <c r="H64" s="71"/>
      <c r="I64" s="71"/>
      <c r="J64" s="71"/>
      <c r="K64" s="71"/>
      <c r="L64" s="71"/>
      <c r="M64" s="71"/>
      <c r="N64" s="71"/>
      <c r="O64" s="71"/>
      <c r="P64" s="71"/>
      <c r="Q64" s="71"/>
      <c r="R64" s="71"/>
      <c r="S64" s="71"/>
      <c r="T64" s="71"/>
      <c r="U64" s="71"/>
      <c r="W64" s="68"/>
      <c r="X64" s="69"/>
      <c r="Y64" s="71"/>
      <c r="Z64" s="71"/>
      <c r="AA64" s="71"/>
      <c r="AB64" s="71"/>
      <c r="AC64" s="71"/>
      <c r="AD64" s="71"/>
      <c r="AE64" s="71"/>
      <c r="AF64" s="71"/>
      <c r="AG64" s="71"/>
      <c r="AH64" s="71"/>
      <c r="AI64" s="71"/>
      <c r="AJ64" s="71"/>
      <c r="AK64" s="71"/>
      <c r="AL64" s="71"/>
      <c r="AM64" s="71"/>
      <c r="AN64" s="71"/>
      <c r="AO64" s="71"/>
      <c r="AQ64" s="68"/>
      <c r="AR64" s="69"/>
      <c r="AS64" s="71"/>
      <c r="AT64" s="71"/>
      <c r="AU64" s="71"/>
      <c r="AV64" s="71"/>
      <c r="AW64" s="71"/>
      <c r="AX64" s="71"/>
      <c r="AY64" s="71"/>
      <c r="AZ64" s="71"/>
      <c r="BA64" s="71"/>
      <c r="BB64" s="71"/>
      <c r="BC64" s="71"/>
      <c r="BD64" s="71"/>
      <c r="BE64" s="71"/>
      <c r="BF64" s="71"/>
      <c r="BG64" s="71"/>
      <c r="BH64" s="71"/>
      <c r="BI64" s="71"/>
    </row>
    <row r="65" spans="1:61" s="65" customFormat="1" x14ac:dyDescent="0.3">
      <c r="A65" s="68"/>
      <c r="B65" s="69"/>
      <c r="C65" s="63" t="s">
        <v>61</v>
      </c>
      <c r="D65" s="52"/>
      <c r="E65" s="71"/>
      <c r="F65" s="71"/>
      <c r="G65" s="71"/>
      <c r="H65" s="71"/>
      <c r="I65" s="71"/>
      <c r="J65" s="71"/>
      <c r="K65" s="71"/>
      <c r="L65" s="71"/>
      <c r="M65" s="71"/>
      <c r="N65" s="71"/>
      <c r="O65" s="71"/>
      <c r="P65" s="71"/>
      <c r="Q65" s="71"/>
      <c r="R65" s="71"/>
      <c r="S65" s="71"/>
      <c r="T65" s="71"/>
      <c r="U65" s="71"/>
      <c r="W65" s="63" t="s">
        <v>61</v>
      </c>
      <c r="X65" s="52"/>
      <c r="Y65" s="71"/>
      <c r="Z65" s="71"/>
      <c r="AA65" s="71"/>
      <c r="AB65" s="71"/>
      <c r="AC65" s="71"/>
      <c r="AD65" s="71"/>
      <c r="AE65" s="71"/>
      <c r="AF65" s="71"/>
      <c r="AG65" s="71"/>
      <c r="AH65" s="71"/>
      <c r="AI65" s="71"/>
      <c r="AJ65" s="71"/>
      <c r="AK65" s="71"/>
      <c r="AL65" s="71"/>
      <c r="AM65" s="71"/>
      <c r="AN65" s="71"/>
      <c r="AO65" s="71"/>
      <c r="AQ65" s="63" t="s">
        <v>61</v>
      </c>
      <c r="AR65" s="52"/>
      <c r="AS65" s="71"/>
      <c r="AT65" s="71"/>
      <c r="AU65" s="71"/>
      <c r="AV65" s="71"/>
      <c r="AW65" s="71"/>
      <c r="AX65" s="71"/>
      <c r="AY65" s="71"/>
      <c r="AZ65" s="71"/>
      <c r="BA65" s="71"/>
      <c r="BB65" s="71"/>
      <c r="BC65" s="71"/>
      <c r="BD65" s="71"/>
      <c r="BE65" s="71"/>
      <c r="BF65" s="71"/>
      <c r="BG65" s="71"/>
      <c r="BH65" s="71"/>
      <c r="BI65" s="71"/>
    </row>
    <row r="66" spans="1:61" s="65" customFormat="1" ht="15" customHeight="1" x14ac:dyDescent="0.3">
      <c r="A66" s="68"/>
      <c r="B66" s="69"/>
      <c r="C66" s="63"/>
      <c r="D66" s="52" t="s">
        <v>62</v>
      </c>
      <c r="E66" s="64" t="e">
        <f t="shared" ref="E66:I67" si="52">AS66-Y66</f>
        <v>#VALUE!</v>
      </c>
      <c r="F66" s="64" t="e">
        <f t="shared" si="52"/>
        <v>#VALUE!</v>
      </c>
      <c r="G66" s="64" t="e">
        <f t="shared" si="52"/>
        <v>#VALUE!</v>
      </c>
      <c r="H66" s="64" t="e">
        <f t="shared" si="52"/>
        <v>#VALUE!</v>
      </c>
      <c r="I66" s="64" t="e">
        <f t="shared" si="52"/>
        <v>#VALUE!</v>
      </c>
      <c r="J66" s="64"/>
      <c r="K66" s="64" t="e">
        <f t="shared" ref="K66:O67" si="53">AY66-AE66</f>
        <v>#VALUE!</v>
      </c>
      <c r="L66" s="64" t="e">
        <f t="shared" si="53"/>
        <v>#VALUE!</v>
      </c>
      <c r="M66" s="64" t="e">
        <f t="shared" si="53"/>
        <v>#VALUE!</v>
      </c>
      <c r="N66" s="64" t="e">
        <f t="shared" si="53"/>
        <v>#VALUE!</v>
      </c>
      <c r="O66" s="64" t="e">
        <f t="shared" si="53"/>
        <v>#VALUE!</v>
      </c>
      <c r="P66" s="64"/>
      <c r="Q66" s="64" t="e">
        <f t="shared" ref="Q66:U67" si="54">BE66-AK66</f>
        <v>#VALUE!</v>
      </c>
      <c r="R66" s="64" t="e">
        <f t="shared" si="54"/>
        <v>#VALUE!</v>
      </c>
      <c r="S66" s="64" t="e">
        <f t="shared" si="54"/>
        <v>#VALUE!</v>
      </c>
      <c r="T66" s="64" t="e">
        <f t="shared" si="54"/>
        <v>#VALUE!</v>
      </c>
      <c r="U66" s="64" t="e">
        <f t="shared" si="54"/>
        <v>#VALUE!</v>
      </c>
      <c r="W66" s="63"/>
      <c r="X66" s="52" t="s">
        <v>62</v>
      </c>
      <c r="Y66" s="64">
        <v>1705.3089152300017</v>
      </c>
      <c r="Z66" s="64">
        <v>-1705.3089152299945</v>
      </c>
      <c r="AA66" s="64">
        <v>0</v>
      </c>
      <c r="AB66" s="64">
        <v>0</v>
      </c>
      <c r="AC66" s="64">
        <v>-2.1032064978498966E-11</v>
      </c>
      <c r="AD66" s="64"/>
      <c r="AE66" s="64">
        <v>2696.407336049997</v>
      </c>
      <c r="AF66" s="64">
        <v>3245.5832360200002</v>
      </c>
      <c r="AG66" s="64">
        <v>3703.8880385796947</v>
      </c>
      <c r="AH66" s="64">
        <v>4477.515453660104</v>
      </c>
      <c r="AI66" s="64">
        <v>14123.394064310007</v>
      </c>
      <c r="AJ66" s="64"/>
      <c r="AK66" s="64">
        <v>3927.8181484499801</v>
      </c>
      <c r="AL66" s="64">
        <v>4512.8912032303924</v>
      </c>
      <c r="AM66" s="64">
        <v>4623.3641071396851</v>
      </c>
      <c r="AN66" s="64">
        <v>3512.8481076001917</v>
      </c>
      <c r="AO66" s="64">
        <v>16576.921566420991</v>
      </c>
      <c r="AQ66" s="63"/>
      <c r="AR66" s="52" t="s">
        <v>62</v>
      </c>
      <c r="AS66" s="64" t="e">
        <f>AS53-AS60</f>
        <v>#VALUE!</v>
      </c>
      <c r="AT66" s="64" t="e">
        <f>AT53-AT60</f>
        <v>#VALUE!</v>
      </c>
      <c r="AU66" s="64" t="e">
        <f>AU53-AU60-1</f>
        <v>#VALUE!</v>
      </c>
      <c r="AV66" s="64" t="e">
        <f>AV53-AV60-1</f>
        <v>#VALUE!</v>
      </c>
      <c r="AW66" s="64" t="e">
        <f t="shared" ref="AW66" si="55">AW53-AW60-1</f>
        <v>#VALUE!</v>
      </c>
      <c r="AX66" s="64"/>
      <c r="AY66" s="64" t="e">
        <f t="shared" ref="AY66" si="56">AY53-AY60-1</f>
        <v>#VALUE!</v>
      </c>
      <c r="AZ66" s="64" t="e">
        <f>AZ53-AZ60</f>
        <v>#VALUE!</v>
      </c>
      <c r="BA66" s="64" t="e">
        <f>BA53-BA60</f>
        <v>#VALUE!</v>
      </c>
      <c r="BB66" s="64" t="e">
        <f>BB53-BB60</f>
        <v>#VALUE!</v>
      </c>
      <c r="BC66" s="64" t="e">
        <f>BC53-BC60</f>
        <v>#VALUE!</v>
      </c>
      <c r="BD66" s="64"/>
      <c r="BE66" s="64" t="e">
        <f t="shared" ref="BE66" si="57">BE53-BE60-1</f>
        <v>#VALUE!</v>
      </c>
      <c r="BF66" s="64" t="e">
        <f>BF53-BF60</f>
        <v>#VALUE!</v>
      </c>
      <c r="BG66" s="64" t="e">
        <f>BG53-BG60</f>
        <v>#VALUE!</v>
      </c>
      <c r="BH66" s="64" t="e">
        <f>BH53-BH60</f>
        <v>#VALUE!</v>
      </c>
      <c r="BI66" s="64" t="e">
        <f>BI53-BI60</f>
        <v>#VALUE!</v>
      </c>
    </row>
    <row r="67" spans="1:61" s="65" customFormat="1" ht="15" customHeight="1" x14ac:dyDescent="0.3">
      <c r="A67" s="68"/>
      <c r="B67" s="69"/>
      <c r="C67" s="63"/>
      <c r="D67" s="52" t="s">
        <v>63</v>
      </c>
      <c r="E67" s="70" t="e">
        <f t="shared" si="52"/>
        <v>#VALUE!</v>
      </c>
      <c r="F67" s="70" t="e">
        <f t="shared" si="52"/>
        <v>#VALUE!</v>
      </c>
      <c r="G67" s="70" t="e">
        <f t="shared" si="52"/>
        <v>#VALUE!</v>
      </c>
      <c r="H67" s="70" t="e">
        <f t="shared" si="52"/>
        <v>#VALUE!</v>
      </c>
      <c r="I67" s="70" t="e">
        <f t="shared" si="52"/>
        <v>#VALUE!</v>
      </c>
      <c r="J67" s="70"/>
      <c r="K67" s="70" t="e">
        <f t="shared" si="53"/>
        <v>#VALUE!</v>
      </c>
      <c r="L67" s="70" t="e">
        <f t="shared" si="53"/>
        <v>#VALUE!</v>
      </c>
      <c r="M67" s="70" t="e">
        <f t="shared" si="53"/>
        <v>#VALUE!</v>
      </c>
      <c r="N67" s="70" t="e">
        <f t="shared" si="53"/>
        <v>#VALUE!</v>
      </c>
      <c r="O67" s="70" t="e">
        <f t="shared" si="53"/>
        <v>#VALUE!</v>
      </c>
      <c r="P67" s="70"/>
      <c r="Q67" s="70" t="e">
        <f t="shared" si="54"/>
        <v>#VALUE!</v>
      </c>
      <c r="R67" s="70" t="e">
        <f t="shared" si="54"/>
        <v>#VALUE!</v>
      </c>
      <c r="S67" s="70" t="e">
        <f t="shared" si="54"/>
        <v>#VALUE!</v>
      </c>
      <c r="T67" s="70" t="e">
        <f t="shared" si="54"/>
        <v>#VALUE!</v>
      </c>
      <c r="U67" s="70" t="e">
        <f t="shared" si="54"/>
        <v>#VALUE!</v>
      </c>
      <c r="W67" s="63"/>
      <c r="X67" s="52" t="s">
        <v>63</v>
      </c>
      <c r="Y67" s="70">
        <v>-1705.3089152300004</v>
      </c>
      <c r="Z67" s="70">
        <v>1705.3089152299999</v>
      </c>
      <c r="AA67" s="70">
        <v>0</v>
      </c>
      <c r="AB67" s="70">
        <v>0</v>
      </c>
      <c r="AC67" s="70">
        <v>0</v>
      </c>
      <c r="AD67" s="70"/>
      <c r="AE67" s="70">
        <v>-2696.4073360499997</v>
      </c>
      <c r="AF67" s="70">
        <v>-3245.5832360200002</v>
      </c>
      <c r="AG67" s="70">
        <v>-3703.8880385800003</v>
      </c>
      <c r="AH67" s="70">
        <v>-4477.5154536600003</v>
      </c>
      <c r="AI67" s="70">
        <v>-14123.394064310007</v>
      </c>
      <c r="AJ67" s="70"/>
      <c r="AK67" s="70">
        <v>-3927.8181484499983</v>
      </c>
      <c r="AL67" s="70">
        <v>-4512.8912032300004</v>
      </c>
      <c r="AM67" s="70">
        <v>-4623.3641071399916</v>
      </c>
      <c r="AN67" s="70">
        <v>-3512.8481075999989</v>
      </c>
      <c r="AO67" s="70">
        <v>-16576.921566420002</v>
      </c>
      <c r="AQ67" s="63"/>
      <c r="AR67" s="52" t="s">
        <v>63</v>
      </c>
      <c r="AS67" s="70" t="e">
        <f t="shared" ref="AS67:AT67" si="58">AS55</f>
        <v>#VALUE!</v>
      </c>
      <c r="AT67" s="70" t="e">
        <f t="shared" si="58"/>
        <v>#VALUE!</v>
      </c>
      <c r="AU67" s="70" t="e">
        <f>AU55</f>
        <v>#VALUE!</v>
      </c>
      <c r="AV67" s="70" t="e">
        <f>AV55</f>
        <v>#VALUE!</v>
      </c>
      <c r="AW67" s="70" t="e">
        <f t="shared" ref="AW67" si="59">AW55</f>
        <v>#VALUE!</v>
      </c>
      <c r="AX67" s="70"/>
      <c r="AY67" s="70" t="e">
        <f t="shared" ref="AY67:AZ67" si="60">AY55</f>
        <v>#VALUE!</v>
      </c>
      <c r="AZ67" s="70" t="e">
        <f t="shared" si="60"/>
        <v>#VALUE!</v>
      </c>
      <c r="BA67" s="70" t="e">
        <f>BA55</f>
        <v>#VALUE!</v>
      </c>
      <c r="BB67" s="70" t="e">
        <f t="shared" ref="BB67:BC67" si="61">BB55</f>
        <v>#VALUE!</v>
      </c>
      <c r="BC67" s="70" t="e">
        <f t="shared" si="61"/>
        <v>#VALUE!</v>
      </c>
      <c r="BD67" s="70"/>
      <c r="BE67" s="70" t="e">
        <f t="shared" ref="BE67:BF67" si="62">BE55</f>
        <v>#VALUE!</v>
      </c>
      <c r="BF67" s="70" t="e">
        <f t="shared" si="62"/>
        <v>#VALUE!</v>
      </c>
      <c r="BG67" s="70" t="e">
        <f>BG55</f>
        <v>#VALUE!</v>
      </c>
      <c r="BH67" s="70" t="e">
        <f t="shared" ref="BH67:BI67" si="63">BH55</f>
        <v>#VALUE!</v>
      </c>
      <c r="BI67" s="70" t="e">
        <f t="shared" si="63"/>
        <v>#VALUE!</v>
      </c>
    </row>
    <row r="68" spans="1:61" s="65" customFormat="1" ht="8.25" customHeight="1" x14ac:dyDescent="0.3">
      <c r="A68" s="68"/>
      <c r="B68" s="69"/>
      <c r="C68" s="68"/>
      <c r="D68" s="69"/>
      <c r="E68" s="66"/>
      <c r="F68" s="66"/>
      <c r="G68" s="66"/>
      <c r="H68" s="66"/>
      <c r="I68" s="66"/>
      <c r="J68" s="66"/>
      <c r="K68" s="66"/>
      <c r="L68" s="66"/>
      <c r="M68" s="66"/>
      <c r="N68" s="66"/>
      <c r="O68" s="66"/>
      <c r="P68" s="66"/>
      <c r="Q68" s="66"/>
      <c r="R68" s="66"/>
      <c r="S68" s="66"/>
      <c r="T68" s="66"/>
      <c r="U68" s="66"/>
      <c r="W68" s="68"/>
      <c r="X68" s="69"/>
      <c r="Y68" s="66"/>
      <c r="Z68" s="66"/>
      <c r="AA68" s="66"/>
      <c r="AB68" s="66"/>
      <c r="AC68" s="66"/>
      <c r="AD68" s="66"/>
      <c r="AE68" s="66"/>
      <c r="AF68" s="66"/>
      <c r="AG68" s="66"/>
      <c r="AH68" s="66"/>
      <c r="AI68" s="66"/>
      <c r="AJ68" s="66"/>
      <c r="AK68" s="66"/>
      <c r="AL68" s="66"/>
      <c r="AM68" s="66"/>
      <c r="AN68" s="66"/>
      <c r="AO68" s="66"/>
      <c r="AQ68" s="68"/>
      <c r="AR68" s="69"/>
      <c r="AS68" s="66"/>
      <c r="AT68" s="66"/>
      <c r="AU68" s="66"/>
      <c r="AV68" s="66"/>
      <c r="AW68" s="66"/>
      <c r="AX68" s="66"/>
      <c r="AY68" s="66"/>
      <c r="AZ68" s="66"/>
      <c r="BA68" s="66"/>
      <c r="BB68" s="66"/>
      <c r="BC68" s="66"/>
      <c r="BD68" s="66"/>
      <c r="BE68" s="66"/>
      <c r="BF68" s="66"/>
      <c r="BG68" s="66"/>
      <c r="BH68" s="66"/>
      <c r="BI68" s="66"/>
    </row>
    <row r="69" spans="1:61" s="65" customFormat="1" ht="15" customHeight="1" thickBot="1" x14ac:dyDescent="0.35">
      <c r="A69" s="68"/>
      <c r="B69" s="69"/>
      <c r="C69" s="63"/>
      <c r="D69" s="52" t="s">
        <v>60</v>
      </c>
      <c r="E69" s="77" t="e">
        <f>AS69-Y69</f>
        <v>#VALUE!</v>
      </c>
      <c r="F69" s="77" t="e">
        <f t="shared" ref="F69:I69" si="64">AT69-Z69</f>
        <v>#VALUE!</v>
      </c>
      <c r="G69" s="77" t="e">
        <f t="shared" si="64"/>
        <v>#VALUE!</v>
      </c>
      <c r="H69" s="77" t="e">
        <f t="shared" si="64"/>
        <v>#VALUE!</v>
      </c>
      <c r="I69" s="77" t="e">
        <f t="shared" si="64"/>
        <v>#VALUE!</v>
      </c>
      <c r="J69" s="77"/>
      <c r="K69" s="77" t="e">
        <f t="shared" ref="K69:O69" si="65">AY69-AE69</f>
        <v>#VALUE!</v>
      </c>
      <c r="L69" s="77" t="e">
        <f t="shared" si="65"/>
        <v>#VALUE!</v>
      </c>
      <c r="M69" s="77" t="e">
        <f t="shared" si="65"/>
        <v>#VALUE!</v>
      </c>
      <c r="N69" s="77" t="e">
        <f t="shared" si="65"/>
        <v>#VALUE!</v>
      </c>
      <c r="O69" s="77" t="e">
        <f t="shared" si="65"/>
        <v>#VALUE!</v>
      </c>
      <c r="P69" s="77"/>
      <c r="Q69" s="77" t="e">
        <f t="shared" ref="Q69:U69" si="66">BE69-AK69</f>
        <v>#VALUE!</v>
      </c>
      <c r="R69" s="77" t="e">
        <f t="shared" si="66"/>
        <v>#VALUE!</v>
      </c>
      <c r="S69" s="77" t="e">
        <f t="shared" si="66"/>
        <v>#VALUE!</v>
      </c>
      <c r="T69" s="77" t="e">
        <f t="shared" si="66"/>
        <v>#VALUE!</v>
      </c>
      <c r="U69" s="77" t="e">
        <f t="shared" si="66"/>
        <v>#VALUE!</v>
      </c>
      <c r="W69" s="63"/>
      <c r="X69" s="52" t="s">
        <v>60</v>
      </c>
      <c r="Y69" s="77">
        <v>0</v>
      </c>
      <c r="Z69" s="77">
        <v>0</v>
      </c>
      <c r="AA69" s="77">
        <v>0</v>
      </c>
      <c r="AB69" s="77">
        <v>0</v>
      </c>
      <c r="AC69" s="77">
        <v>-2.1032064978498966E-11</v>
      </c>
      <c r="AD69" s="77"/>
      <c r="AE69" s="77">
        <v>0</v>
      </c>
      <c r="AF69" s="77">
        <v>0</v>
      </c>
      <c r="AG69" s="77">
        <v>-3.0559021979570389E-10</v>
      </c>
      <c r="AH69" s="77">
        <v>0</v>
      </c>
      <c r="AI69" s="77">
        <v>0</v>
      </c>
      <c r="AJ69" s="77"/>
      <c r="AK69" s="77">
        <v>0</v>
      </c>
      <c r="AL69" s="77">
        <v>3.92901711165905E-10</v>
      </c>
      <c r="AM69" s="77">
        <v>-3.0559021979570389E-10</v>
      </c>
      <c r="AN69" s="77">
        <v>1.8917489796876907E-10</v>
      </c>
      <c r="AO69" s="77">
        <v>1.0477378964424133E-9</v>
      </c>
      <c r="AQ69" s="63"/>
      <c r="AR69" s="52" t="s">
        <v>60</v>
      </c>
      <c r="AS69" s="77" t="e">
        <f t="shared" ref="AS69:AT69" si="67">SUM(AS66:AS68)</f>
        <v>#VALUE!</v>
      </c>
      <c r="AT69" s="77" t="e">
        <f t="shared" si="67"/>
        <v>#VALUE!</v>
      </c>
      <c r="AU69" s="77" t="e">
        <f>SUM(AU66:AU68)</f>
        <v>#VALUE!</v>
      </c>
      <c r="AV69" s="77" t="e">
        <f>SUM(AV66:AV68)</f>
        <v>#VALUE!</v>
      </c>
      <c r="AW69" s="77" t="e">
        <f t="shared" ref="AW69" si="68">SUM(AW66:AW68)</f>
        <v>#VALUE!</v>
      </c>
      <c r="AX69" s="77"/>
      <c r="AY69" s="77" t="e">
        <f t="shared" ref="AY69:AZ69" si="69">SUM(AY66:AY68)</f>
        <v>#VALUE!</v>
      </c>
      <c r="AZ69" s="77" t="e">
        <f t="shared" si="69"/>
        <v>#VALUE!</v>
      </c>
      <c r="BA69" s="77" t="e">
        <f>SUM(BA66:BA68)</f>
        <v>#VALUE!</v>
      </c>
      <c r="BB69" s="77" t="e">
        <f t="shared" ref="BB69:BC69" si="70">SUM(BB66:BB68)</f>
        <v>#VALUE!</v>
      </c>
      <c r="BC69" s="77" t="e">
        <f t="shared" si="70"/>
        <v>#VALUE!</v>
      </c>
      <c r="BD69" s="77"/>
      <c r="BE69" s="77" t="e">
        <f t="shared" ref="BE69:BF69" si="71">SUM(BE66:BE68)</f>
        <v>#VALUE!</v>
      </c>
      <c r="BF69" s="77" t="e">
        <f t="shared" si="71"/>
        <v>#VALUE!</v>
      </c>
      <c r="BG69" s="77" t="e">
        <f>SUM(BG66:BG68)</f>
        <v>#VALUE!</v>
      </c>
      <c r="BH69" s="77" t="e">
        <f t="shared" ref="BH69:BI69" si="72">SUM(BH66:BH68)</f>
        <v>#VALUE!</v>
      </c>
      <c r="BI69" s="77" t="e">
        <f t="shared" si="72"/>
        <v>#VALUE!</v>
      </c>
    </row>
    <row r="70" spans="1:61" s="65" customFormat="1" ht="15.75" customHeight="1" thickTop="1" x14ac:dyDescent="0.3">
      <c r="A70" s="78" t="s">
        <v>154</v>
      </c>
      <c r="B70" s="52" t="s">
        <v>207</v>
      </c>
      <c r="C70" s="68"/>
      <c r="D70" s="69"/>
      <c r="E70" s="71"/>
      <c r="F70" s="71"/>
      <c r="G70" s="71"/>
      <c r="H70" s="71"/>
      <c r="I70" s="71"/>
      <c r="J70" s="71"/>
      <c r="K70" s="71"/>
      <c r="L70" s="71"/>
      <c r="M70" s="71"/>
      <c r="N70" s="71"/>
      <c r="O70" s="71"/>
      <c r="P70" s="71"/>
      <c r="Q70" s="71"/>
      <c r="R70" s="71"/>
      <c r="S70" s="71"/>
      <c r="T70" s="71"/>
      <c r="U70" s="71"/>
      <c r="W70" s="68"/>
      <c r="X70" s="69"/>
      <c r="Y70" s="71"/>
      <c r="Z70" s="71"/>
      <c r="AA70" s="71"/>
      <c r="AB70" s="71"/>
      <c r="AC70" s="71"/>
      <c r="AD70" s="71"/>
      <c r="AE70" s="71"/>
      <c r="AF70" s="71"/>
      <c r="AG70" s="71"/>
      <c r="AH70" s="71"/>
      <c r="AI70" s="71"/>
      <c r="AJ70" s="71"/>
      <c r="AK70" s="71"/>
      <c r="AL70" s="71"/>
      <c r="AM70" s="71"/>
      <c r="AN70" s="71"/>
      <c r="AO70" s="71"/>
      <c r="AQ70" s="68"/>
      <c r="AR70" s="69"/>
      <c r="AS70" s="71"/>
      <c r="AT70" s="71"/>
      <c r="AU70" s="71"/>
      <c r="AV70" s="71"/>
      <c r="AW70" s="71"/>
      <c r="AX70" s="71"/>
      <c r="AY70" s="71"/>
      <c r="AZ70" s="71"/>
      <c r="BA70" s="71"/>
      <c r="BB70" s="71"/>
      <c r="BC70" s="71"/>
      <c r="BD70" s="71"/>
      <c r="BE70" s="71"/>
      <c r="BF70" s="71"/>
      <c r="BG70" s="71"/>
      <c r="BH70" s="71"/>
      <c r="BI70" s="71"/>
    </row>
    <row r="71" spans="1:61" s="65" customFormat="1" ht="19.8" x14ac:dyDescent="0.3">
      <c r="A71" s="68" t="s">
        <v>155</v>
      </c>
      <c r="B71" s="52" t="s">
        <v>207</v>
      </c>
      <c r="C71" s="63" t="s">
        <v>64</v>
      </c>
      <c r="D71" s="52"/>
      <c r="E71" s="71"/>
      <c r="F71" s="71"/>
      <c r="G71" s="71"/>
      <c r="H71" s="71"/>
      <c r="I71" s="71"/>
      <c r="J71" s="71"/>
      <c r="K71" s="71"/>
      <c r="L71" s="71"/>
      <c r="M71" s="71"/>
      <c r="N71" s="71"/>
      <c r="O71" s="71"/>
      <c r="P71" s="71"/>
      <c r="Q71" s="71"/>
      <c r="R71" s="71"/>
      <c r="S71" s="71"/>
      <c r="T71" s="71"/>
      <c r="U71" s="71"/>
      <c r="W71" s="63" t="s">
        <v>64</v>
      </c>
      <c r="X71" s="52"/>
      <c r="Y71" s="71"/>
      <c r="Z71" s="71"/>
      <c r="AA71" s="71"/>
      <c r="AB71" s="71"/>
      <c r="AC71" s="71"/>
      <c r="AD71" s="71"/>
      <c r="AE71" s="71"/>
      <c r="AF71" s="71"/>
      <c r="AG71" s="71"/>
      <c r="AH71" s="71"/>
      <c r="AI71" s="71"/>
      <c r="AJ71" s="71"/>
      <c r="AK71" s="71"/>
      <c r="AL71" s="71"/>
      <c r="AM71" s="71"/>
      <c r="AN71" s="71"/>
      <c r="AO71" s="71"/>
      <c r="AQ71" s="63" t="s">
        <v>64</v>
      </c>
      <c r="AR71" s="52"/>
      <c r="AS71" s="71"/>
      <c r="AT71" s="71"/>
      <c r="AU71" s="71"/>
      <c r="AV71" s="71"/>
      <c r="AW71" s="71"/>
      <c r="AX71" s="71"/>
      <c r="AY71" s="71"/>
      <c r="AZ71" s="71"/>
      <c r="BA71" s="71"/>
      <c r="BB71" s="71"/>
      <c r="BC71" s="71"/>
      <c r="BD71" s="71"/>
      <c r="BE71" s="71"/>
      <c r="BF71" s="71"/>
      <c r="BG71" s="71"/>
      <c r="BH71" s="71"/>
      <c r="BI71" s="71"/>
    </row>
    <row r="72" spans="1:61" s="65" customFormat="1" ht="15" customHeight="1" x14ac:dyDescent="0.3">
      <c r="A72" s="78" t="s">
        <v>156</v>
      </c>
      <c r="B72" s="52" t="s">
        <v>207</v>
      </c>
      <c r="C72" s="63"/>
      <c r="D72" s="52" t="s">
        <v>65</v>
      </c>
      <c r="E72" s="79" t="e">
        <f>+E66/(E92/1000)</f>
        <v>#VALUE!</v>
      </c>
      <c r="F72" s="79" t="e">
        <f t="shared" ref="F72:H72" si="73">+F66/(F92/1000)</f>
        <v>#VALUE!</v>
      </c>
      <c r="G72" s="79" t="e">
        <f t="shared" si="73"/>
        <v>#VALUE!</v>
      </c>
      <c r="H72" s="79" t="e">
        <f t="shared" si="73"/>
        <v>#VALUE!</v>
      </c>
      <c r="I72" s="79" t="e">
        <f>+I66/(I93/1000)</f>
        <v>#VALUE!</v>
      </c>
      <c r="J72" s="79"/>
      <c r="K72" s="79" t="e">
        <f>+K66/(K$92/1000)</f>
        <v>#VALUE!</v>
      </c>
      <c r="L72" s="79" t="e">
        <f t="shared" ref="L72:N73" si="74">+L66/(L$92/1000)</f>
        <v>#VALUE!</v>
      </c>
      <c r="M72" s="79" t="e">
        <f t="shared" si="74"/>
        <v>#VALUE!</v>
      </c>
      <c r="N72" s="79" t="e">
        <f t="shared" si="74"/>
        <v>#VALUE!</v>
      </c>
      <c r="O72" s="79" t="e">
        <f>+O66/(O$93/1000)</f>
        <v>#VALUE!</v>
      </c>
      <c r="P72" s="79"/>
      <c r="Q72" s="79" t="e">
        <f>+Q66/(Q$92/1000)</f>
        <v>#VALUE!</v>
      </c>
      <c r="R72" s="79" t="e">
        <f t="shared" ref="R72:T73" si="75">+R66/(R$92/1000)</f>
        <v>#VALUE!</v>
      </c>
      <c r="S72" s="79" t="e">
        <f t="shared" si="75"/>
        <v>#VALUE!</v>
      </c>
      <c r="T72" s="79" t="e">
        <f t="shared" si="75"/>
        <v>#VALUE!</v>
      </c>
      <c r="U72" s="79" t="e">
        <f>+U66/(U$93/1000)</f>
        <v>#VALUE!</v>
      </c>
      <c r="W72" s="63"/>
      <c r="X72" s="52" t="s">
        <v>65</v>
      </c>
      <c r="Y72" s="79">
        <v>8.4279945191980121E-3</v>
      </c>
      <c r="Z72" s="79" t="e">
        <v>#DIV/0!</v>
      </c>
      <c r="AA72" s="79" t="e">
        <v>#DIV/0!</v>
      </c>
      <c r="AB72" s="79" t="e">
        <v>#DIV/0!</v>
      </c>
      <c r="AC72" s="79">
        <v>-4.158999533654395E-16</v>
      </c>
      <c r="AD72" s="79"/>
      <c r="AE72" s="79">
        <v>1.3405062465686124E-2</v>
      </c>
      <c r="AF72" s="79">
        <v>1.6101777352099167E-2</v>
      </c>
      <c r="AG72" s="79">
        <v>1.8351797259009317E-2</v>
      </c>
      <c r="AH72" s="79">
        <v>2.2167018427494412E-2</v>
      </c>
      <c r="AI72" s="79">
        <v>7.0045037790972486E-2</v>
      </c>
      <c r="AJ72" s="79"/>
      <c r="AK72" s="79">
        <v>1.9643068660084251E-2</v>
      </c>
      <c r="AL72" s="79">
        <v>2.2536092203185476E-2</v>
      </c>
      <c r="AM72" s="79">
        <v>2.3048465815870611E-2</v>
      </c>
      <c r="AN72" s="79">
        <v>1.7495687796855564E-2</v>
      </c>
      <c r="AO72" s="79">
        <v>8.2720406893816101E-2</v>
      </c>
      <c r="AQ72" s="63"/>
      <c r="AR72" s="52" t="s">
        <v>65</v>
      </c>
      <c r="AS72" s="79" t="e">
        <f>+AS66/(AS92/1000)</f>
        <v>#VALUE!</v>
      </c>
      <c r="AT72" s="79" t="e">
        <f t="shared" ref="AT72:AV72" si="76">+AT66/(AT92/1000)</f>
        <v>#VALUE!</v>
      </c>
      <c r="AU72" s="79" t="e">
        <f t="shared" si="76"/>
        <v>#VALUE!</v>
      </c>
      <c r="AV72" s="79" t="e">
        <f t="shared" si="76"/>
        <v>#VALUE!</v>
      </c>
      <c r="AW72" s="79" t="e">
        <f>+AW66/(AW93/1000)</f>
        <v>#VALUE!</v>
      </c>
      <c r="AX72" s="79"/>
      <c r="AY72" s="79" t="e">
        <f>+AY66/(AY$92/1000)</f>
        <v>#VALUE!</v>
      </c>
      <c r="AZ72" s="79" t="e">
        <f t="shared" ref="AZ72:BB73" si="77">+AZ66/(AZ$92/1000)</f>
        <v>#VALUE!</v>
      </c>
      <c r="BA72" s="79" t="e">
        <f t="shared" si="77"/>
        <v>#VALUE!</v>
      </c>
      <c r="BB72" s="79" t="e">
        <f t="shared" si="77"/>
        <v>#VALUE!</v>
      </c>
      <c r="BC72" s="79" t="e">
        <f>+BC66/(BC$93/1000)</f>
        <v>#VALUE!</v>
      </c>
      <c r="BD72" s="79"/>
      <c r="BE72" s="79" t="e">
        <f>+BE66/(BE$92/1000)</f>
        <v>#VALUE!</v>
      </c>
      <c r="BF72" s="79" t="e">
        <f t="shared" ref="BF72:BH73" si="78">+BF66/(BF$92/1000)</f>
        <v>#VALUE!</v>
      </c>
      <c r="BG72" s="79" t="e">
        <f t="shared" si="78"/>
        <v>#VALUE!</v>
      </c>
      <c r="BH72" s="79" t="e">
        <f t="shared" si="78"/>
        <v>#VALUE!</v>
      </c>
      <c r="BI72" s="79" t="e">
        <f>+BI66/(BI$93/1000)</f>
        <v>#VALUE!</v>
      </c>
    </row>
    <row r="73" spans="1:61" s="65" customFormat="1" ht="15" customHeight="1" x14ac:dyDescent="0.3">
      <c r="A73" s="78" t="s">
        <v>157</v>
      </c>
      <c r="B73" s="52" t="s">
        <v>207</v>
      </c>
      <c r="C73" s="63"/>
      <c r="D73" s="52" t="s">
        <v>66</v>
      </c>
      <c r="E73" s="80" t="e">
        <f>+E67/(E92/1000)</f>
        <v>#VALUE!</v>
      </c>
      <c r="F73" s="80" t="e">
        <f t="shared" ref="F73:H73" si="79">+F67/(F92/1000)</f>
        <v>#VALUE!</v>
      </c>
      <c r="G73" s="80" t="e">
        <f t="shared" si="79"/>
        <v>#VALUE!</v>
      </c>
      <c r="H73" s="80" t="e">
        <f t="shared" si="79"/>
        <v>#VALUE!</v>
      </c>
      <c r="I73" s="80" t="e">
        <f>+I67/(I93/1000)</f>
        <v>#VALUE!</v>
      </c>
      <c r="J73" s="80"/>
      <c r="K73" s="80" t="e">
        <f>+K67/(K$92/1000)</f>
        <v>#VALUE!</v>
      </c>
      <c r="L73" s="80" t="e">
        <f t="shared" si="74"/>
        <v>#VALUE!</v>
      </c>
      <c r="M73" s="80" t="e">
        <f t="shared" si="74"/>
        <v>#VALUE!</v>
      </c>
      <c r="N73" s="80" t="e">
        <f t="shared" si="74"/>
        <v>#VALUE!</v>
      </c>
      <c r="O73" s="80" t="e">
        <f>+O67/(O$93/1000)</f>
        <v>#VALUE!</v>
      </c>
      <c r="P73" s="80"/>
      <c r="Q73" s="80" t="e">
        <f>+Q67/(Q$92/1000)</f>
        <v>#VALUE!</v>
      </c>
      <c r="R73" s="80" t="e">
        <f t="shared" si="75"/>
        <v>#VALUE!</v>
      </c>
      <c r="S73" s="80" t="e">
        <f t="shared" si="75"/>
        <v>#VALUE!</v>
      </c>
      <c r="T73" s="80" t="e">
        <f t="shared" si="75"/>
        <v>#VALUE!</v>
      </c>
      <c r="U73" s="80" t="e">
        <f>+U67/(U$93/1000)</f>
        <v>#VALUE!</v>
      </c>
      <c r="W73" s="63"/>
      <c r="X73" s="52" t="s">
        <v>66</v>
      </c>
      <c r="Y73" s="80">
        <v>-8.4279945191980052E-3</v>
      </c>
      <c r="Z73" s="80" t="e">
        <v>#DIV/0!</v>
      </c>
      <c r="AA73" s="80" t="e">
        <v>#DIV/0!</v>
      </c>
      <c r="AB73" s="80" t="e">
        <v>#DIV/0!</v>
      </c>
      <c r="AC73" s="80">
        <v>0</v>
      </c>
      <c r="AD73" s="80"/>
      <c r="AE73" s="80">
        <v>-1.34050624656861E-2</v>
      </c>
      <c r="AF73" s="80">
        <v>-1.6101777352099167E-2</v>
      </c>
      <c r="AG73" s="80">
        <v>-1.8351797259010871E-2</v>
      </c>
      <c r="AH73" s="80">
        <v>-2.2167018427493926E-2</v>
      </c>
      <c r="AI73" s="80">
        <v>-7.0045037790972486E-2</v>
      </c>
      <c r="AJ73" s="80"/>
      <c r="AK73" s="80">
        <v>-1.9643068660084334E-2</v>
      </c>
      <c r="AL73" s="80">
        <v>-2.2536092203183533E-2</v>
      </c>
      <c r="AM73" s="80">
        <v>-2.3048465815872152E-2</v>
      </c>
      <c r="AN73" s="80">
        <v>-1.7495687796854661E-2</v>
      </c>
      <c r="AO73" s="80">
        <v>-8.2720406893811244E-2</v>
      </c>
      <c r="AQ73" s="63"/>
      <c r="AR73" s="52" t="s">
        <v>66</v>
      </c>
      <c r="AS73" s="80" t="e">
        <f>+AS67/(AS92/1000)</f>
        <v>#VALUE!</v>
      </c>
      <c r="AT73" s="80" t="e">
        <f t="shared" ref="AT73:AV73" si="80">+AT67/(AT92/1000)</f>
        <v>#VALUE!</v>
      </c>
      <c r="AU73" s="80" t="e">
        <f t="shared" si="80"/>
        <v>#VALUE!</v>
      </c>
      <c r="AV73" s="80" t="e">
        <f t="shared" si="80"/>
        <v>#VALUE!</v>
      </c>
      <c r="AW73" s="80" t="e">
        <f>+AW67/(AW93/1000)</f>
        <v>#VALUE!</v>
      </c>
      <c r="AX73" s="80"/>
      <c r="AY73" s="80" t="e">
        <f>+AY67/(AY$92/1000)</f>
        <v>#VALUE!</v>
      </c>
      <c r="AZ73" s="80" t="e">
        <f t="shared" si="77"/>
        <v>#VALUE!</v>
      </c>
      <c r="BA73" s="80" t="e">
        <f t="shared" si="77"/>
        <v>#VALUE!</v>
      </c>
      <c r="BB73" s="80" t="e">
        <f t="shared" si="77"/>
        <v>#VALUE!</v>
      </c>
      <c r="BC73" s="80" t="e">
        <f>+BC67/(BC$93/1000)</f>
        <v>#VALUE!</v>
      </c>
      <c r="BD73" s="80"/>
      <c r="BE73" s="80" t="e">
        <f>+BE67/(BE$92/1000)</f>
        <v>#VALUE!</v>
      </c>
      <c r="BF73" s="80" t="e">
        <f t="shared" si="78"/>
        <v>#VALUE!</v>
      </c>
      <c r="BG73" s="80" t="e">
        <f t="shared" si="78"/>
        <v>#VALUE!</v>
      </c>
      <c r="BH73" s="80" t="e">
        <f t="shared" si="78"/>
        <v>#VALUE!</v>
      </c>
      <c r="BI73" s="80" t="e">
        <f>+BI67/(BI$93/1000)</f>
        <v>#VALUE!</v>
      </c>
    </row>
    <row r="74" spans="1:61" s="65" customFormat="1" ht="8.25" customHeight="1" x14ac:dyDescent="0.3">
      <c r="B74" s="52"/>
      <c r="C74" s="63"/>
      <c r="D74" s="52"/>
      <c r="E74" s="67"/>
      <c r="F74" s="67"/>
      <c r="G74" s="67"/>
      <c r="H74" s="67"/>
      <c r="I74" s="67"/>
      <c r="J74" s="67"/>
      <c r="K74" s="67"/>
      <c r="L74" s="67"/>
      <c r="M74" s="67"/>
      <c r="N74" s="67"/>
      <c r="O74" s="67"/>
      <c r="P74" s="67"/>
      <c r="Q74" s="67"/>
      <c r="R74" s="67"/>
      <c r="S74" s="67"/>
      <c r="T74" s="67"/>
      <c r="U74" s="67"/>
      <c r="W74" s="63"/>
      <c r="X74" s="52"/>
      <c r="Y74" s="67"/>
      <c r="Z74" s="67"/>
      <c r="AA74" s="67"/>
      <c r="AB74" s="67"/>
      <c r="AC74" s="67"/>
      <c r="AD74" s="67"/>
      <c r="AE74" s="67"/>
      <c r="AF74" s="67"/>
      <c r="AG74" s="67"/>
      <c r="AH74" s="67"/>
      <c r="AI74" s="67"/>
      <c r="AJ74" s="67"/>
      <c r="AK74" s="67"/>
      <c r="AL74" s="67"/>
      <c r="AM74" s="67"/>
      <c r="AN74" s="67"/>
      <c r="AO74" s="67"/>
      <c r="AQ74" s="63"/>
      <c r="AR74" s="52"/>
      <c r="AS74" s="67"/>
      <c r="AT74" s="67"/>
      <c r="AU74" s="67"/>
      <c r="AV74" s="67"/>
      <c r="AW74" s="67"/>
      <c r="AX74" s="67"/>
      <c r="AY74" s="67"/>
      <c r="AZ74" s="67"/>
      <c r="BA74" s="67"/>
      <c r="BB74" s="67"/>
      <c r="BC74" s="67"/>
      <c r="BD74" s="67"/>
      <c r="BE74" s="67"/>
      <c r="BF74" s="67"/>
      <c r="BG74" s="67"/>
      <c r="BH74" s="67"/>
      <c r="BI74" s="67"/>
    </row>
    <row r="75" spans="1:61" s="65" customFormat="1" ht="16.2" thickBot="1" x14ac:dyDescent="0.35">
      <c r="A75" s="78" t="s">
        <v>158</v>
      </c>
      <c r="B75" s="52" t="s">
        <v>207</v>
      </c>
      <c r="C75" s="63"/>
      <c r="D75" s="52" t="s">
        <v>60</v>
      </c>
      <c r="E75" s="81" t="e">
        <f>+E69/(E92/1000)</f>
        <v>#VALUE!</v>
      </c>
      <c r="F75" s="81" t="e">
        <f t="shared" ref="F75:H75" si="81">+F69/(F92/1000)</f>
        <v>#VALUE!</v>
      </c>
      <c r="G75" s="81" t="e">
        <f t="shared" si="81"/>
        <v>#VALUE!</v>
      </c>
      <c r="H75" s="81" t="e">
        <f t="shared" si="81"/>
        <v>#VALUE!</v>
      </c>
      <c r="I75" s="81" t="e">
        <f>+I69/(I93/1000)</f>
        <v>#VALUE!</v>
      </c>
      <c r="J75" s="81"/>
      <c r="K75" s="81" t="e">
        <f>+K69/(K$92/1000)</f>
        <v>#VALUE!</v>
      </c>
      <c r="L75" s="81" t="e">
        <f t="shared" ref="L75:N75" si="82">+L69/(L$92/1000)</f>
        <v>#VALUE!</v>
      </c>
      <c r="M75" s="81" t="e">
        <f t="shared" si="82"/>
        <v>#VALUE!</v>
      </c>
      <c r="N75" s="81" t="e">
        <f t="shared" si="82"/>
        <v>#VALUE!</v>
      </c>
      <c r="O75" s="81" t="e">
        <f>+O69/(O$93/1000)</f>
        <v>#VALUE!</v>
      </c>
      <c r="P75" s="81"/>
      <c r="Q75" s="81" t="e">
        <f>+Q69/(Q$92/1000)</f>
        <v>#VALUE!</v>
      </c>
      <c r="R75" s="81" t="e">
        <f t="shared" ref="R75:T75" si="83">+R69/(R$92/1000)</f>
        <v>#VALUE!</v>
      </c>
      <c r="S75" s="81" t="e">
        <f t="shared" si="83"/>
        <v>#VALUE!</v>
      </c>
      <c r="T75" s="81" t="e">
        <f t="shared" si="83"/>
        <v>#VALUE!</v>
      </c>
      <c r="U75" s="81" t="e">
        <f>+U69/(U$93/1000)</f>
        <v>#VALUE!</v>
      </c>
      <c r="W75" s="63"/>
      <c r="X75" s="52" t="s">
        <v>60</v>
      </c>
      <c r="Y75" s="81">
        <v>0</v>
      </c>
      <c r="Z75" s="81" t="e">
        <v>#DIV/0!</v>
      </c>
      <c r="AA75" s="81" t="e">
        <v>#DIV/0!</v>
      </c>
      <c r="AB75" s="81" t="e">
        <v>#DIV/0!</v>
      </c>
      <c r="AC75" s="81">
        <v>-4.158999533654395E-16</v>
      </c>
      <c r="AD75" s="81"/>
      <c r="AE75" s="81">
        <v>0</v>
      </c>
      <c r="AF75" s="81">
        <v>0</v>
      </c>
      <c r="AG75" s="81">
        <v>-1.5161483180037294E-15</v>
      </c>
      <c r="AH75" s="81">
        <v>4.9960036108132044E-16</v>
      </c>
      <c r="AI75" s="81">
        <v>0</v>
      </c>
      <c r="AJ75" s="81"/>
      <c r="AK75" s="81">
        <v>0</v>
      </c>
      <c r="AL75" s="81">
        <v>1.9428902930940239E-15</v>
      </c>
      <c r="AM75" s="81">
        <v>-1.5543122344752192E-15</v>
      </c>
      <c r="AN75" s="81">
        <v>8.8817841970012523E-16</v>
      </c>
      <c r="AO75" s="81">
        <v>5.3290705182007514E-15</v>
      </c>
      <c r="AQ75" s="63"/>
      <c r="AR75" s="52" t="s">
        <v>60</v>
      </c>
      <c r="AS75" s="81" t="e">
        <f>+AS69/(AS92/1000)</f>
        <v>#VALUE!</v>
      </c>
      <c r="AT75" s="81" t="e">
        <f t="shared" ref="AT75:AV75" si="84">+AT69/(AT92/1000)</f>
        <v>#VALUE!</v>
      </c>
      <c r="AU75" s="81" t="e">
        <f t="shared" si="84"/>
        <v>#VALUE!</v>
      </c>
      <c r="AV75" s="81" t="e">
        <f t="shared" si="84"/>
        <v>#VALUE!</v>
      </c>
      <c r="AW75" s="81" t="e">
        <f>+AW69/(AW93/1000)</f>
        <v>#VALUE!</v>
      </c>
      <c r="AX75" s="81"/>
      <c r="AY75" s="81" t="e">
        <f>+AY69/(AY$92/1000)</f>
        <v>#VALUE!</v>
      </c>
      <c r="AZ75" s="81" t="e">
        <f t="shared" ref="AZ75:BB75" si="85">+AZ69/(AZ$92/1000)</f>
        <v>#VALUE!</v>
      </c>
      <c r="BA75" s="81" t="e">
        <f t="shared" si="85"/>
        <v>#VALUE!</v>
      </c>
      <c r="BB75" s="81" t="e">
        <f t="shared" si="85"/>
        <v>#VALUE!</v>
      </c>
      <c r="BC75" s="81" t="e">
        <f>+BC69/(BC$93/1000)</f>
        <v>#VALUE!</v>
      </c>
      <c r="BD75" s="81"/>
      <c r="BE75" s="81" t="e">
        <f>+BE69/(BE$92/1000)</f>
        <v>#VALUE!</v>
      </c>
      <c r="BF75" s="81" t="e">
        <f t="shared" ref="BF75:BH75" si="86">+BF69/(BF$92/1000)</f>
        <v>#VALUE!</v>
      </c>
      <c r="BG75" s="81" t="e">
        <f t="shared" si="86"/>
        <v>#VALUE!</v>
      </c>
      <c r="BH75" s="81" t="e">
        <f t="shared" si="86"/>
        <v>#VALUE!</v>
      </c>
      <c r="BI75" s="81" t="e">
        <f>+BI69/(BI$93/1000)</f>
        <v>#VALUE!</v>
      </c>
    </row>
    <row r="76" spans="1:61" s="65" customFormat="1" ht="15.75" customHeight="1" thickTop="1" x14ac:dyDescent="0.3">
      <c r="A76" s="68" t="s">
        <v>159</v>
      </c>
      <c r="B76" s="52" t="s">
        <v>207</v>
      </c>
      <c r="C76" s="68"/>
      <c r="D76" s="69"/>
      <c r="E76" s="66"/>
      <c r="F76" s="66"/>
      <c r="G76" s="66"/>
      <c r="H76" s="66"/>
      <c r="I76" s="66"/>
      <c r="J76" s="66"/>
      <c r="K76" s="66"/>
      <c r="L76" s="66"/>
      <c r="M76" s="66"/>
      <c r="N76" s="66"/>
      <c r="O76" s="66"/>
      <c r="P76" s="66"/>
      <c r="Q76" s="66"/>
      <c r="R76" s="66"/>
      <c r="S76" s="66"/>
      <c r="T76" s="66"/>
      <c r="U76" s="66"/>
      <c r="W76" s="68"/>
      <c r="X76" s="69"/>
      <c r="Y76" s="66"/>
      <c r="Z76" s="66"/>
      <c r="AA76" s="66"/>
      <c r="AB76" s="66"/>
      <c r="AC76" s="66"/>
      <c r="AD76" s="66"/>
      <c r="AE76" s="66"/>
      <c r="AF76" s="66"/>
      <c r="AG76" s="66"/>
      <c r="AH76" s="66"/>
      <c r="AI76" s="66"/>
      <c r="AJ76" s="66"/>
      <c r="AK76" s="66"/>
      <c r="AL76" s="66"/>
      <c r="AM76" s="66"/>
      <c r="AN76" s="66"/>
      <c r="AO76" s="66"/>
      <c r="AQ76" s="68"/>
      <c r="AR76" s="69"/>
      <c r="AS76" s="66"/>
      <c r="AT76" s="66"/>
      <c r="AU76" s="66"/>
      <c r="AV76" s="66"/>
      <c r="AW76" s="66"/>
      <c r="AX76" s="66"/>
      <c r="AY76" s="66"/>
      <c r="AZ76" s="66"/>
      <c r="BA76" s="66"/>
      <c r="BB76" s="66"/>
      <c r="BC76" s="66"/>
      <c r="BD76" s="66"/>
      <c r="BE76" s="66"/>
      <c r="BF76" s="66"/>
      <c r="BG76" s="66"/>
      <c r="BH76" s="66"/>
      <c r="BI76" s="66"/>
    </row>
    <row r="77" spans="1:61" s="65" customFormat="1" ht="19.8" x14ac:dyDescent="0.3">
      <c r="A77" s="68" t="s">
        <v>160</v>
      </c>
      <c r="B77" s="52" t="s">
        <v>207</v>
      </c>
      <c r="C77" s="63" t="s">
        <v>67</v>
      </c>
      <c r="D77" s="52"/>
      <c r="E77" s="66"/>
      <c r="F77" s="66"/>
      <c r="G77" s="66"/>
      <c r="H77" s="66"/>
      <c r="I77" s="66"/>
      <c r="J77" s="66"/>
      <c r="K77" s="66"/>
      <c r="L77" s="66"/>
      <c r="M77" s="66"/>
      <c r="N77" s="66"/>
      <c r="O77" s="66"/>
      <c r="P77" s="66"/>
      <c r="Q77" s="66"/>
      <c r="R77" s="66"/>
      <c r="S77" s="66"/>
      <c r="T77" s="66"/>
      <c r="U77" s="66"/>
      <c r="W77" s="63" t="s">
        <v>67</v>
      </c>
      <c r="X77" s="52"/>
      <c r="Y77" s="66"/>
      <c r="Z77" s="66"/>
      <c r="AA77" s="66"/>
      <c r="AB77" s="66"/>
      <c r="AC77" s="66"/>
      <c r="AD77" s="66"/>
      <c r="AE77" s="66"/>
      <c r="AF77" s="66"/>
      <c r="AG77" s="66"/>
      <c r="AH77" s="66"/>
      <c r="AI77" s="66"/>
      <c r="AJ77" s="66"/>
      <c r="AK77" s="66"/>
      <c r="AL77" s="66"/>
      <c r="AM77" s="66"/>
      <c r="AN77" s="66"/>
      <c r="AO77" s="66"/>
      <c r="AQ77" s="63" t="s">
        <v>67</v>
      </c>
      <c r="AR77" s="52"/>
      <c r="AS77" s="66"/>
      <c r="AT77" s="66"/>
      <c r="AU77" s="66"/>
      <c r="AV77" s="66"/>
      <c r="AW77" s="66"/>
      <c r="AX77" s="66"/>
      <c r="AY77" s="66"/>
      <c r="AZ77" s="66"/>
      <c r="BA77" s="66"/>
      <c r="BB77" s="66"/>
      <c r="BC77" s="66"/>
      <c r="BD77" s="66"/>
      <c r="BE77" s="66"/>
      <c r="BF77" s="66"/>
      <c r="BG77" s="66"/>
      <c r="BH77" s="66"/>
      <c r="BI77" s="66"/>
    </row>
    <row r="78" spans="1:61" s="65" customFormat="1" x14ac:dyDescent="0.3">
      <c r="A78" s="78" t="s">
        <v>161</v>
      </c>
      <c r="B78" s="52" t="s">
        <v>207</v>
      </c>
      <c r="C78" s="63"/>
      <c r="D78" s="52" t="s">
        <v>65</v>
      </c>
      <c r="E78" s="82" t="e">
        <f>+E66/(E89/1000)</f>
        <v>#VALUE!</v>
      </c>
      <c r="F78" s="79" t="e">
        <f t="shared" ref="F78:H78" si="87">+F66/(F89/1000)</f>
        <v>#VALUE!</v>
      </c>
      <c r="G78" s="79" t="e">
        <f t="shared" si="87"/>
        <v>#VALUE!</v>
      </c>
      <c r="H78" s="79" t="e">
        <f t="shared" si="87"/>
        <v>#VALUE!</v>
      </c>
      <c r="I78" s="79" t="e">
        <f>+I66/(I90/1000)</f>
        <v>#VALUE!</v>
      </c>
      <c r="J78" s="82"/>
      <c r="K78" s="82" t="e">
        <f>+K66/(K$89/1000)</f>
        <v>#VALUE!</v>
      </c>
      <c r="L78" s="82" t="e">
        <f t="shared" ref="L78:N79" si="88">+L66/(L$89/1000)</f>
        <v>#VALUE!</v>
      </c>
      <c r="M78" s="82" t="e">
        <f t="shared" si="88"/>
        <v>#VALUE!</v>
      </c>
      <c r="N78" s="82" t="e">
        <f t="shared" si="88"/>
        <v>#VALUE!</v>
      </c>
      <c r="O78" s="79" t="e">
        <f>+O66/(O$90/1000)</f>
        <v>#VALUE!</v>
      </c>
      <c r="P78" s="79"/>
      <c r="Q78" s="82" t="e">
        <f>+Q66/(Q$89/1000)</f>
        <v>#VALUE!</v>
      </c>
      <c r="R78" s="82" t="e">
        <f t="shared" ref="R78:T79" si="89">+R66/(R$89/1000)</f>
        <v>#VALUE!</v>
      </c>
      <c r="S78" s="82" t="e">
        <f t="shared" si="89"/>
        <v>#VALUE!</v>
      </c>
      <c r="T78" s="82" t="e">
        <f t="shared" si="89"/>
        <v>#VALUE!</v>
      </c>
      <c r="U78" s="79" t="e">
        <f>+U66/(U$90/1000)</f>
        <v>#VALUE!</v>
      </c>
      <c r="W78" s="63"/>
      <c r="X78" s="52" t="s">
        <v>65</v>
      </c>
      <c r="Y78" s="82">
        <v>8.3640380088681188E-3</v>
      </c>
      <c r="Z78" s="79" t="e">
        <v>#DIV/0!</v>
      </c>
      <c r="AA78" s="79" t="e">
        <v>#DIV/0!</v>
      </c>
      <c r="AB78" s="79" t="e">
        <v>#DIV/0!</v>
      </c>
      <c r="AC78" s="79" t="e">
        <v>#DIV/0!</v>
      </c>
      <c r="AD78" s="82"/>
      <c r="AE78" s="82">
        <v>1.3334678745793471E-2</v>
      </c>
      <c r="AF78" s="82">
        <v>1.6003650385729873E-2</v>
      </c>
      <c r="AG78" s="82">
        <v>1.8233167520108007E-2</v>
      </c>
      <c r="AH78" s="82">
        <v>2.1993700444643549E-2</v>
      </c>
      <c r="AI78" s="79">
        <v>6.9588199945892049E-2</v>
      </c>
      <c r="AJ78" s="79"/>
      <c r="AK78" s="82">
        <v>1.9573292769809014E-2</v>
      </c>
      <c r="AL78" s="82">
        <v>2.2439751919406503E-2</v>
      </c>
      <c r="AM78" s="82">
        <v>2.2933128242457912E-2</v>
      </c>
      <c r="AN78" s="82">
        <v>1.7384186176542582E-2</v>
      </c>
      <c r="AO78" s="79">
        <v>8.2322289381637326E-2</v>
      </c>
      <c r="AQ78" s="63"/>
      <c r="AR78" s="52" t="s">
        <v>65</v>
      </c>
      <c r="AS78" s="82" t="e">
        <f>+AS66/(AS89/1000)</f>
        <v>#VALUE!</v>
      </c>
      <c r="AT78" s="79" t="e">
        <f t="shared" ref="AT78:AV78" si="90">+AT66/(AT89/1000)</f>
        <v>#VALUE!</v>
      </c>
      <c r="AU78" s="79" t="e">
        <f t="shared" si="90"/>
        <v>#VALUE!</v>
      </c>
      <c r="AV78" s="79" t="e">
        <f t="shared" si="90"/>
        <v>#VALUE!</v>
      </c>
      <c r="AW78" s="79" t="e">
        <f>+AW66/(AW90/1000)</f>
        <v>#VALUE!</v>
      </c>
      <c r="AX78" s="82"/>
      <c r="AY78" s="82" t="e">
        <f>+AY66/(AY$89/1000)</f>
        <v>#VALUE!</v>
      </c>
      <c r="AZ78" s="82" t="e">
        <f t="shared" ref="AZ78:BB79" si="91">+AZ66/(AZ$89/1000)</f>
        <v>#VALUE!</v>
      </c>
      <c r="BA78" s="82" t="e">
        <f t="shared" si="91"/>
        <v>#VALUE!</v>
      </c>
      <c r="BB78" s="82" t="e">
        <f t="shared" si="91"/>
        <v>#VALUE!</v>
      </c>
      <c r="BC78" s="79" t="e">
        <f>+BC66/(BC$90/1000)</f>
        <v>#VALUE!</v>
      </c>
      <c r="BD78" s="79"/>
      <c r="BE78" s="82" t="e">
        <f>+BE66/(BE$89/1000)</f>
        <v>#VALUE!</v>
      </c>
      <c r="BF78" s="82" t="e">
        <f t="shared" ref="BF78:BH79" si="92">+BF66/(BF$89/1000)</f>
        <v>#VALUE!</v>
      </c>
      <c r="BG78" s="82" t="e">
        <f t="shared" si="92"/>
        <v>#VALUE!</v>
      </c>
      <c r="BH78" s="82" t="e">
        <f t="shared" si="92"/>
        <v>#VALUE!</v>
      </c>
      <c r="BI78" s="79" t="e">
        <f>+BI66/(BI$90/1000)</f>
        <v>#VALUE!</v>
      </c>
    </row>
    <row r="79" spans="1:61" s="65" customFormat="1" ht="15" customHeight="1" x14ac:dyDescent="0.3">
      <c r="A79" s="78" t="s">
        <v>162</v>
      </c>
      <c r="B79" s="52" t="s">
        <v>207</v>
      </c>
      <c r="C79" s="63"/>
      <c r="D79" s="52" t="s">
        <v>66</v>
      </c>
      <c r="E79" s="80" t="e">
        <f>+E67/(E89/1000)</f>
        <v>#VALUE!</v>
      </c>
      <c r="F79" s="80" t="e">
        <f t="shared" ref="F79:H79" si="93">+F67/(F89/1000)</f>
        <v>#VALUE!</v>
      </c>
      <c r="G79" s="80" t="e">
        <f t="shared" si="93"/>
        <v>#VALUE!</v>
      </c>
      <c r="H79" s="80" t="e">
        <f t="shared" si="93"/>
        <v>#VALUE!</v>
      </c>
      <c r="I79" s="80" t="e">
        <f>+I67/(I90/1000)</f>
        <v>#VALUE!</v>
      </c>
      <c r="J79" s="80"/>
      <c r="K79" s="80" t="e">
        <f>+K67/(K$89/1000)</f>
        <v>#VALUE!</v>
      </c>
      <c r="L79" s="80" t="e">
        <f t="shared" si="88"/>
        <v>#VALUE!</v>
      </c>
      <c r="M79" s="80" t="e">
        <f t="shared" si="88"/>
        <v>#VALUE!</v>
      </c>
      <c r="N79" s="80" t="e">
        <f t="shared" si="88"/>
        <v>#VALUE!</v>
      </c>
      <c r="O79" s="80" t="e">
        <f>+O67/(O$90/1000)</f>
        <v>#VALUE!</v>
      </c>
      <c r="P79" s="80"/>
      <c r="Q79" s="80" t="e">
        <f>+Q67/(Q$89/1000)</f>
        <v>#VALUE!</v>
      </c>
      <c r="R79" s="80" t="e">
        <f t="shared" si="89"/>
        <v>#VALUE!</v>
      </c>
      <c r="S79" s="80" t="e">
        <f t="shared" si="89"/>
        <v>#VALUE!</v>
      </c>
      <c r="T79" s="80" t="e">
        <f t="shared" si="89"/>
        <v>#VALUE!</v>
      </c>
      <c r="U79" s="80" t="e">
        <f>+U67/(U$90/1000)</f>
        <v>#VALUE!</v>
      </c>
      <c r="W79" s="63"/>
      <c r="X79" s="52" t="s">
        <v>66</v>
      </c>
      <c r="Y79" s="80">
        <v>-8.3640380088681014E-3</v>
      </c>
      <c r="Z79" s="80" t="e">
        <v>#DIV/0!</v>
      </c>
      <c r="AA79" s="80" t="e">
        <v>#DIV/0!</v>
      </c>
      <c r="AB79" s="80" t="e">
        <v>#DIV/0!</v>
      </c>
      <c r="AC79" s="80" t="e">
        <v>#DIV/0!</v>
      </c>
      <c r="AD79" s="80"/>
      <c r="AE79" s="80">
        <v>-1.3334678745793496E-2</v>
      </c>
      <c r="AF79" s="80">
        <v>-1.6003650385729873E-2</v>
      </c>
      <c r="AG79" s="80">
        <v>-1.8233167520109506E-2</v>
      </c>
      <c r="AH79" s="80">
        <v>-2.1993700444643063E-2</v>
      </c>
      <c r="AI79" s="80">
        <v>-6.9588199945891938E-2</v>
      </c>
      <c r="AJ79" s="80"/>
      <c r="AK79" s="80">
        <v>-1.9573292769809153E-2</v>
      </c>
      <c r="AL79" s="80">
        <v>-2.2439751919404574E-2</v>
      </c>
      <c r="AM79" s="80">
        <v>-2.2933128242459404E-2</v>
      </c>
      <c r="AN79" s="80">
        <v>-1.7384186176541611E-2</v>
      </c>
      <c r="AO79" s="80">
        <v>-8.2322289381632358E-2</v>
      </c>
      <c r="AQ79" s="63"/>
      <c r="AR79" s="52" t="s">
        <v>66</v>
      </c>
      <c r="AS79" s="80" t="e">
        <f>+AS67/(AS89/1000)</f>
        <v>#VALUE!</v>
      </c>
      <c r="AT79" s="80" t="e">
        <f t="shared" ref="AT79:AV79" si="94">+AT67/(AT89/1000)</f>
        <v>#VALUE!</v>
      </c>
      <c r="AU79" s="80" t="e">
        <f t="shared" si="94"/>
        <v>#VALUE!</v>
      </c>
      <c r="AV79" s="80" t="e">
        <f t="shared" si="94"/>
        <v>#VALUE!</v>
      </c>
      <c r="AW79" s="80" t="e">
        <f>+AW67/(AW90/1000)</f>
        <v>#VALUE!</v>
      </c>
      <c r="AX79" s="80"/>
      <c r="AY79" s="80" t="e">
        <f>+AY67/(AY$89/1000)</f>
        <v>#VALUE!</v>
      </c>
      <c r="AZ79" s="80" t="e">
        <f t="shared" si="91"/>
        <v>#VALUE!</v>
      </c>
      <c r="BA79" s="80" t="e">
        <f t="shared" si="91"/>
        <v>#VALUE!</v>
      </c>
      <c r="BB79" s="80" t="e">
        <f t="shared" si="91"/>
        <v>#VALUE!</v>
      </c>
      <c r="BC79" s="80" t="e">
        <f>+BC67/(BC$90/1000)</f>
        <v>#VALUE!</v>
      </c>
      <c r="BD79" s="80"/>
      <c r="BE79" s="80" t="e">
        <f>+BE67/(BE$89/1000)</f>
        <v>#VALUE!</v>
      </c>
      <c r="BF79" s="80" t="e">
        <f t="shared" si="92"/>
        <v>#VALUE!</v>
      </c>
      <c r="BG79" s="80" t="e">
        <f t="shared" si="92"/>
        <v>#VALUE!</v>
      </c>
      <c r="BH79" s="80" t="e">
        <f t="shared" si="92"/>
        <v>#VALUE!</v>
      </c>
      <c r="BI79" s="80" t="e">
        <f>+BI67/(BI$90/1000)</f>
        <v>#VALUE!</v>
      </c>
    </row>
    <row r="80" spans="1:61" s="65" customFormat="1" ht="8.25" customHeight="1" x14ac:dyDescent="0.3">
      <c r="B80" s="52"/>
      <c r="C80" s="63"/>
      <c r="D80" s="52"/>
      <c r="E80" s="67"/>
      <c r="F80" s="67"/>
      <c r="G80" s="67"/>
      <c r="H80" s="67"/>
      <c r="I80" s="67"/>
      <c r="J80" s="67"/>
      <c r="K80" s="67"/>
      <c r="L80" s="67"/>
      <c r="M80" s="67"/>
      <c r="N80" s="67"/>
      <c r="O80" s="67"/>
      <c r="P80" s="67"/>
      <c r="Q80" s="67"/>
      <c r="R80" s="67"/>
      <c r="S80" s="67"/>
      <c r="T80" s="67"/>
      <c r="U80" s="67"/>
      <c r="W80" s="63"/>
      <c r="X80" s="52"/>
      <c r="Y80" s="67"/>
      <c r="Z80" s="67"/>
      <c r="AA80" s="67"/>
      <c r="AB80" s="67"/>
      <c r="AC80" s="67"/>
      <c r="AD80" s="67"/>
      <c r="AE80" s="67"/>
      <c r="AF80" s="67"/>
      <c r="AG80" s="67"/>
      <c r="AH80" s="67"/>
      <c r="AI80" s="67"/>
      <c r="AJ80" s="67"/>
      <c r="AK80" s="67"/>
      <c r="AL80" s="67"/>
      <c r="AM80" s="67"/>
      <c r="AN80" s="67"/>
      <c r="AO80" s="67"/>
      <c r="AQ80" s="63"/>
      <c r="AR80" s="52"/>
      <c r="AS80" s="67"/>
      <c r="AT80" s="67"/>
      <c r="AU80" s="67"/>
      <c r="AV80" s="67"/>
      <c r="AW80" s="67"/>
      <c r="AX80" s="67"/>
      <c r="AY80" s="67"/>
      <c r="AZ80" s="67"/>
      <c r="BA80" s="67"/>
      <c r="BB80" s="67"/>
      <c r="BC80" s="67"/>
      <c r="BD80" s="67"/>
      <c r="BE80" s="67"/>
      <c r="BF80" s="67"/>
      <c r="BG80" s="67"/>
      <c r="BH80" s="67"/>
      <c r="BI80" s="67"/>
    </row>
    <row r="81" spans="1:61" s="65" customFormat="1" ht="15.75" customHeight="1" thickBot="1" x14ac:dyDescent="0.35">
      <c r="A81" s="78" t="s">
        <v>163</v>
      </c>
      <c r="B81" s="52" t="s">
        <v>207</v>
      </c>
      <c r="C81" s="63"/>
      <c r="D81" s="52" t="s">
        <v>60</v>
      </c>
      <c r="E81" s="81" t="e">
        <f>+E69/(E89/1000)</f>
        <v>#VALUE!</v>
      </c>
      <c r="F81" s="81" t="e">
        <f t="shared" ref="F81:H81" si="95">+F69/(F89/1000)</f>
        <v>#VALUE!</v>
      </c>
      <c r="G81" s="81" t="e">
        <f t="shared" si="95"/>
        <v>#VALUE!</v>
      </c>
      <c r="H81" s="81" t="e">
        <f t="shared" si="95"/>
        <v>#VALUE!</v>
      </c>
      <c r="I81" s="81" t="e">
        <f>+I69/(I90/1000)</f>
        <v>#VALUE!</v>
      </c>
      <c r="J81" s="81"/>
      <c r="K81" s="81" t="e">
        <f>+K69/(K$89/1000)</f>
        <v>#VALUE!</v>
      </c>
      <c r="L81" s="81" t="e">
        <f t="shared" ref="L81:N81" si="96">+L69/(L$89/1000)</f>
        <v>#VALUE!</v>
      </c>
      <c r="M81" s="81" t="e">
        <f t="shared" si="96"/>
        <v>#VALUE!</v>
      </c>
      <c r="N81" s="81" t="e">
        <f t="shared" si="96"/>
        <v>#VALUE!</v>
      </c>
      <c r="O81" s="81" t="e">
        <f>+O69/(O$90/1000)</f>
        <v>#VALUE!</v>
      </c>
      <c r="P81" s="81"/>
      <c r="Q81" s="81" t="e">
        <f>+Q69/(Q$89/1000)</f>
        <v>#VALUE!</v>
      </c>
      <c r="R81" s="81" t="e">
        <f t="shared" ref="R81:T81" si="97">+R69/(R$89/1000)</f>
        <v>#VALUE!</v>
      </c>
      <c r="S81" s="81" t="e">
        <f t="shared" si="97"/>
        <v>#VALUE!</v>
      </c>
      <c r="T81" s="81" t="e">
        <f t="shared" si="97"/>
        <v>#VALUE!</v>
      </c>
      <c r="U81" s="81" t="e">
        <f>+U69/(U$90/1000)</f>
        <v>#VALUE!</v>
      </c>
      <c r="W81" s="63"/>
      <c r="X81" s="52" t="s">
        <v>60</v>
      </c>
      <c r="Y81" s="81">
        <v>0</v>
      </c>
      <c r="Z81" s="81" t="e">
        <v>#DIV/0!</v>
      </c>
      <c r="AA81" s="81" t="e">
        <v>#DIV/0!</v>
      </c>
      <c r="AB81" s="81" t="e">
        <v>#DIV/0!</v>
      </c>
      <c r="AC81" s="81" t="e">
        <v>#DIV/0!</v>
      </c>
      <c r="AD81" s="81"/>
      <c r="AE81" s="81">
        <v>0</v>
      </c>
      <c r="AF81" s="81">
        <v>0</v>
      </c>
      <c r="AG81" s="81">
        <v>-1.5057399771478686E-15</v>
      </c>
      <c r="AH81" s="81">
        <v>4.9960036108132044E-16</v>
      </c>
      <c r="AI81" s="81">
        <v>0</v>
      </c>
      <c r="AJ81" s="81"/>
      <c r="AK81" s="81">
        <v>0</v>
      </c>
      <c r="AL81" s="81">
        <v>1.9428902930940239E-15</v>
      </c>
      <c r="AM81" s="81">
        <v>-1.4988010832439613E-15</v>
      </c>
      <c r="AN81" s="81">
        <v>8.8817841970012523E-16</v>
      </c>
      <c r="AO81" s="81">
        <v>5.3290705182007514E-15</v>
      </c>
      <c r="AQ81" s="63"/>
      <c r="AR81" s="52" t="s">
        <v>60</v>
      </c>
      <c r="AS81" s="81" t="e">
        <f>+AS69/(AS89/1000)</f>
        <v>#VALUE!</v>
      </c>
      <c r="AT81" s="81" t="e">
        <f t="shared" ref="AT81:AV81" si="98">+AT69/(AT89/1000)</f>
        <v>#VALUE!</v>
      </c>
      <c r="AU81" s="81" t="e">
        <f t="shared" si="98"/>
        <v>#VALUE!</v>
      </c>
      <c r="AV81" s="81" t="e">
        <f t="shared" si="98"/>
        <v>#VALUE!</v>
      </c>
      <c r="AW81" s="81" t="e">
        <f>+AW69/(AW90/1000)</f>
        <v>#VALUE!</v>
      </c>
      <c r="AX81" s="81"/>
      <c r="AY81" s="81" t="e">
        <f>+AY69/(AY$89/1000)</f>
        <v>#VALUE!</v>
      </c>
      <c r="AZ81" s="81" t="e">
        <f t="shared" ref="AZ81:BB81" si="99">+AZ69/(AZ$89/1000)</f>
        <v>#VALUE!</v>
      </c>
      <c r="BA81" s="81" t="e">
        <f t="shared" si="99"/>
        <v>#VALUE!</v>
      </c>
      <c r="BB81" s="81" t="e">
        <f t="shared" si="99"/>
        <v>#VALUE!</v>
      </c>
      <c r="BC81" s="81" t="e">
        <f>+BC69/(BC$90/1000)</f>
        <v>#VALUE!</v>
      </c>
      <c r="BD81" s="81"/>
      <c r="BE81" s="81" t="e">
        <f>+BE69/(BE$89/1000)</f>
        <v>#VALUE!</v>
      </c>
      <c r="BF81" s="81" t="e">
        <f t="shared" ref="BF81:BH81" si="100">+BF69/(BF$89/1000)</f>
        <v>#VALUE!</v>
      </c>
      <c r="BG81" s="81" t="e">
        <f t="shared" si="100"/>
        <v>#VALUE!</v>
      </c>
      <c r="BH81" s="81" t="e">
        <f t="shared" si="100"/>
        <v>#VALUE!</v>
      </c>
      <c r="BI81" s="81" t="e">
        <f>+BI69/(BI$90/1000)</f>
        <v>#VALUE!</v>
      </c>
    </row>
    <row r="82" spans="1:61" s="65" customFormat="1" ht="15.75" customHeight="1" thickTop="1" x14ac:dyDescent="0.3">
      <c r="A82" s="78" t="s">
        <v>164</v>
      </c>
      <c r="B82" s="52" t="s">
        <v>207</v>
      </c>
      <c r="C82" s="63"/>
      <c r="D82" s="52"/>
      <c r="E82" s="83"/>
      <c r="F82" s="83"/>
      <c r="G82" s="83"/>
      <c r="H82" s="83"/>
      <c r="I82" s="83"/>
      <c r="J82" s="83"/>
      <c r="K82" s="83"/>
      <c r="L82" s="83"/>
      <c r="M82" s="83"/>
      <c r="N82" s="83"/>
      <c r="O82" s="83"/>
      <c r="P82" s="83"/>
      <c r="Q82" s="83"/>
      <c r="R82" s="83"/>
      <c r="S82" s="83"/>
      <c r="T82" s="83"/>
      <c r="U82" s="83"/>
      <c r="W82" s="63"/>
      <c r="X82" s="52"/>
      <c r="Y82" s="83"/>
      <c r="Z82" s="83"/>
      <c r="AA82" s="83"/>
      <c r="AB82" s="83"/>
      <c r="AC82" s="83"/>
      <c r="AD82" s="83"/>
      <c r="AE82" s="83"/>
      <c r="AF82" s="83"/>
      <c r="AG82" s="83"/>
      <c r="AH82" s="83"/>
      <c r="AI82" s="83"/>
      <c r="AJ82" s="83"/>
      <c r="AK82" s="83"/>
      <c r="AL82" s="83"/>
      <c r="AM82" s="83"/>
      <c r="AN82" s="83"/>
      <c r="AO82" s="83"/>
      <c r="AQ82" s="63"/>
      <c r="AR82" s="52"/>
      <c r="AS82" s="83"/>
      <c r="AT82" s="83"/>
      <c r="AU82" s="83"/>
      <c r="AV82" s="83"/>
      <c r="AW82" s="83"/>
      <c r="AX82" s="83"/>
      <c r="AY82" s="83"/>
      <c r="AZ82" s="83"/>
      <c r="BA82" s="83"/>
      <c r="BB82" s="83"/>
      <c r="BC82" s="83"/>
      <c r="BD82" s="83"/>
      <c r="BE82" s="83"/>
      <c r="BF82" s="83"/>
      <c r="BG82" s="83"/>
      <c r="BH82" s="83"/>
      <c r="BI82" s="83"/>
    </row>
    <row r="83" spans="1:61" s="65" customFormat="1" ht="15.75" customHeight="1" x14ac:dyDescent="0.3">
      <c r="A83" s="78" t="s">
        <v>165</v>
      </c>
      <c r="B83" s="52" t="s">
        <v>207</v>
      </c>
      <c r="C83" s="63"/>
      <c r="D83" s="52"/>
      <c r="E83" s="83"/>
      <c r="F83" s="83"/>
      <c r="G83" s="83"/>
      <c r="H83" s="83"/>
      <c r="I83" s="83"/>
      <c r="J83" s="83"/>
      <c r="K83" s="83"/>
      <c r="L83" s="83"/>
      <c r="M83" s="83"/>
      <c r="N83" s="83"/>
      <c r="O83" s="83"/>
      <c r="P83" s="83"/>
      <c r="Q83" s="83"/>
      <c r="R83" s="83"/>
      <c r="S83" s="83"/>
      <c r="T83" s="83"/>
      <c r="U83" s="83"/>
      <c r="W83" s="63"/>
      <c r="X83" s="52"/>
      <c r="Y83" s="83"/>
      <c r="Z83" s="83"/>
      <c r="AA83" s="83"/>
      <c r="AB83" s="83"/>
      <c r="AC83" s="83"/>
      <c r="AD83" s="83"/>
      <c r="AE83" s="83"/>
      <c r="AF83" s="83"/>
      <c r="AG83" s="83"/>
      <c r="AH83" s="83"/>
      <c r="AI83" s="83"/>
      <c r="AJ83" s="83"/>
      <c r="AK83" s="83"/>
      <c r="AL83" s="83"/>
      <c r="AM83" s="83"/>
      <c r="AN83" s="83"/>
      <c r="AO83" s="83"/>
      <c r="AQ83" s="63"/>
      <c r="AR83" s="52"/>
      <c r="AS83" s="83"/>
      <c r="AT83" s="83"/>
      <c r="AU83" s="83"/>
      <c r="AV83" s="83"/>
      <c r="AW83" s="83"/>
      <c r="AX83" s="83"/>
      <c r="AY83" s="83"/>
      <c r="AZ83" s="83"/>
      <c r="BA83" s="83"/>
      <c r="BB83" s="83"/>
      <c r="BC83" s="83"/>
      <c r="BD83" s="83"/>
      <c r="BE83" s="83"/>
      <c r="BF83" s="83"/>
      <c r="BG83" s="83"/>
      <c r="BH83" s="83"/>
      <c r="BI83" s="83"/>
    </row>
    <row r="84" spans="1:61" s="65" customFormat="1" ht="19.8" x14ac:dyDescent="0.3">
      <c r="A84" s="78"/>
      <c r="B84" s="52"/>
      <c r="C84" s="84" t="s">
        <v>68</v>
      </c>
      <c r="D84" s="52" t="s">
        <v>69</v>
      </c>
      <c r="E84" s="83"/>
      <c r="F84" s="83"/>
      <c r="G84" s="83"/>
      <c r="H84" s="83"/>
      <c r="I84" s="83"/>
      <c r="J84" s="83"/>
      <c r="K84" s="83"/>
      <c r="L84" s="83"/>
      <c r="M84" s="83"/>
      <c r="N84" s="83"/>
      <c r="O84" s="83"/>
      <c r="P84" s="83"/>
      <c r="Q84" s="83"/>
      <c r="R84" s="83"/>
      <c r="S84" s="83"/>
      <c r="T84" s="83"/>
      <c r="U84" s="83"/>
      <c r="W84" s="84" t="s">
        <v>68</v>
      </c>
      <c r="X84" s="52" t="s">
        <v>69</v>
      </c>
      <c r="Y84" s="83"/>
      <c r="Z84" s="83"/>
      <c r="AA84" s="83"/>
      <c r="AB84" s="83"/>
      <c r="AC84" s="83"/>
      <c r="AD84" s="83"/>
      <c r="AE84" s="83"/>
      <c r="AF84" s="83"/>
      <c r="AG84" s="83"/>
      <c r="AH84" s="83"/>
      <c r="AI84" s="83"/>
      <c r="AJ84" s="83"/>
      <c r="AK84" s="83"/>
      <c r="AL84" s="83"/>
      <c r="AM84" s="83"/>
      <c r="AN84" s="83"/>
      <c r="AO84" s="83"/>
      <c r="AQ84" s="84" t="s">
        <v>68</v>
      </c>
      <c r="AR84" s="52" t="s">
        <v>69</v>
      </c>
      <c r="AS84" s="83"/>
      <c r="AT84" s="83"/>
      <c r="AU84" s="83"/>
      <c r="AV84" s="83"/>
      <c r="AW84" s="83"/>
      <c r="AX84" s="83"/>
      <c r="AY84" s="83"/>
      <c r="AZ84" s="83"/>
      <c r="BA84" s="83"/>
      <c r="BB84" s="83"/>
      <c r="BC84" s="83"/>
      <c r="BD84" s="83"/>
      <c r="BE84" s="83"/>
      <c r="BF84" s="83"/>
      <c r="BG84" s="83"/>
      <c r="BH84" s="83"/>
      <c r="BI84" s="83"/>
    </row>
    <row r="85" spans="1:61" s="65" customFormat="1" ht="15" customHeight="1" x14ac:dyDescent="0.3">
      <c r="A85" s="78"/>
      <c r="B85" s="52"/>
      <c r="C85" s="63"/>
      <c r="D85" s="52"/>
      <c r="E85" s="83"/>
      <c r="F85" s="83"/>
      <c r="G85" s="83"/>
      <c r="H85" s="83"/>
      <c r="I85" s="83"/>
      <c r="J85" s="83"/>
      <c r="K85" s="83"/>
      <c r="L85" s="83"/>
      <c r="M85" s="83"/>
      <c r="N85" s="83"/>
      <c r="O85" s="83"/>
      <c r="P85" s="83"/>
      <c r="Q85" s="83"/>
      <c r="R85" s="83"/>
      <c r="S85" s="83"/>
      <c r="T85" s="83"/>
      <c r="U85" s="83"/>
      <c r="W85" s="63"/>
      <c r="X85" s="52"/>
      <c r="Y85" s="83"/>
      <c r="Z85" s="83"/>
      <c r="AA85" s="83"/>
      <c r="AB85" s="83"/>
      <c r="AC85" s="83"/>
      <c r="AD85" s="83"/>
      <c r="AE85" s="83"/>
      <c r="AF85" s="83"/>
      <c r="AG85" s="83"/>
      <c r="AH85" s="83"/>
      <c r="AI85" s="83"/>
      <c r="AJ85" s="83"/>
      <c r="AK85" s="83"/>
      <c r="AL85" s="83"/>
      <c r="AM85" s="83"/>
      <c r="AN85" s="83"/>
      <c r="AO85" s="83"/>
      <c r="AQ85" s="63"/>
      <c r="AR85" s="52"/>
      <c r="AS85" s="83"/>
      <c r="AT85" s="83"/>
      <c r="AU85" s="83"/>
      <c r="AV85" s="83"/>
      <c r="AW85" s="83"/>
      <c r="AX85" s="83"/>
      <c r="AY85" s="83"/>
      <c r="AZ85" s="83"/>
      <c r="BA85" s="83"/>
      <c r="BB85" s="83"/>
      <c r="BC85" s="83"/>
      <c r="BD85" s="83"/>
      <c r="BE85" s="83"/>
      <c r="BF85" s="83"/>
      <c r="BG85" s="83"/>
      <c r="BH85" s="83"/>
      <c r="BI85" s="83"/>
    </row>
    <row r="86" spans="1:61" s="65" customFormat="1" ht="19.8" x14ac:dyDescent="0.3">
      <c r="A86" s="68"/>
      <c r="B86" s="69"/>
      <c r="C86" s="84" t="s">
        <v>70</v>
      </c>
      <c r="D86" s="52" t="s">
        <v>71</v>
      </c>
      <c r="E86" s="71"/>
      <c r="F86" s="71"/>
      <c r="G86" s="71"/>
      <c r="H86" s="71"/>
      <c r="I86" s="71"/>
      <c r="J86" s="71"/>
      <c r="K86" s="71"/>
      <c r="L86" s="71"/>
      <c r="M86" s="71"/>
      <c r="N86" s="71"/>
      <c r="O86" s="71"/>
      <c r="P86" s="71"/>
      <c r="Q86" s="71"/>
      <c r="R86" s="71"/>
      <c r="S86" s="71"/>
      <c r="T86" s="71"/>
      <c r="U86" s="71"/>
      <c r="W86" s="84" t="s">
        <v>70</v>
      </c>
      <c r="X86" s="52" t="s">
        <v>71</v>
      </c>
      <c r="Y86" s="71"/>
      <c r="Z86" s="71"/>
      <c r="AA86" s="71"/>
      <c r="AB86" s="71"/>
      <c r="AC86" s="71"/>
      <c r="AD86" s="71"/>
      <c r="AE86" s="71"/>
      <c r="AF86" s="71"/>
      <c r="AG86" s="71"/>
      <c r="AH86" s="71"/>
      <c r="AI86" s="71"/>
      <c r="AJ86" s="71"/>
      <c r="AK86" s="71"/>
      <c r="AL86" s="71"/>
      <c r="AM86" s="71"/>
      <c r="AN86" s="71"/>
      <c r="AO86" s="71"/>
      <c r="AQ86" s="84" t="s">
        <v>70</v>
      </c>
      <c r="AR86" s="52" t="s">
        <v>71</v>
      </c>
      <c r="AS86" s="71"/>
      <c r="AT86" s="71"/>
      <c r="AU86" s="71"/>
      <c r="AV86" s="71"/>
      <c r="AW86" s="71"/>
      <c r="AX86" s="71"/>
      <c r="AY86" s="71"/>
      <c r="AZ86" s="71"/>
      <c r="BA86" s="71"/>
      <c r="BB86" s="71"/>
      <c r="BC86" s="71"/>
      <c r="BD86" s="71"/>
      <c r="BE86" s="71"/>
      <c r="BF86" s="71"/>
      <c r="BG86" s="71"/>
      <c r="BH86" s="71"/>
      <c r="BI86" s="71"/>
    </row>
    <row r="87" spans="1:61" s="65" customFormat="1" x14ac:dyDescent="0.3">
      <c r="A87" s="68"/>
      <c r="B87" s="69"/>
      <c r="C87" s="68"/>
      <c r="D87" s="69"/>
      <c r="E87" s="71"/>
      <c r="F87" s="71"/>
      <c r="G87" s="71"/>
      <c r="H87" s="71"/>
      <c r="I87" s="71"/>
      <c r="J87" s="71"/>
      <c r="K87" s="71"/>
      <c r="L87" s="71"/>
      <c r="M87" s="71"/>
      <c r="N87" s="71"/>
      <c r="O87" s="71"/>
      <c r="P87" s="71"/>
      <c r="Q87" s="71"/>
      <c r="R87" s="71"/>
      <c r="S87" s="71"/>
      <c r="T87" s="71"/>
      <c r="U87" s="71"/>
      <c r="W87" s="68"/>
      <c r="X87" s="69"/>
      <c r="Y87" s="71"/>
      <c r="Z87" s="71"/>
      <c r="AA87" s="71"/>
      <c r="AB87" s="71"/>
      <c r="AC87" s="71"/>
      <c r="AD87" s="71"/>
      <c r="AE87" s="71"/>
      <c r="AF87" s="71"/>
      <c r="AG87" s="71"/>
      <c r="AH87" s="71"/>
      <c r="AI87" s="71"/>
      <c r="AJ87" s="71"/>
      <c r="AK87" s="71"/>
      <c r="AL87" s="71"/>
      <c r="AM87" s="71"/>
      <c r="AN87" s="71"/>
      <c r="AO87" s="71"/>
      <c r="AQ87" s="68"/>
      <c r="AR87" s="69"/>
      <c r="AS87" s="71"/>
      <c r="AT87" s="71"/>
      <c r="AU87" s="71"/>
      <c r="AV87" s="71"/>
      <c r="AW87" s="71"/>
      <c r="AX87" s="71"/>
      <c r="AY87" s="71"/>
      <c r="AZ87" s="71"/>
      <c r="BA87" s="71"/>
      <c r="BB87" s="71"/>
      <c r="BC87" s="71"/>
      <c r="BD87" s="71"/>
      <c r="BE87" s="71"/>
      <c r="BF87" s="71"/>
      <c r="BG87" s="71"/>
      <c r="BH87" s="71"/>
      <c r="BI87" s="71"/>
    </row>
    <row r="88" spans="1:61" s="85" customFormat="1" ht="15" outlineLevel="1" x14ac:dyDescent="0.25">
      <c r="D88" s="52" t="s">
        <v>72</v>
      </c>
      <c r="E88" s="86">
        <v>203885840</v>
      </c>
      <c r="F88" s="86">
        <v>0</v>
      </c>
      <c r="G88" s="86">
        <v>0</v>
      </c>
      <c r="H88" s="86">
        <v>0</v>
      </c>
      <c r="I88" s="86">
        <v>0</v>
      </c>
      <c r="J88" s="86"/>
      <c r="K88" s="86">
        <v>202210146</v>
      </c>
      <c r="L88" s="86">
        <v>202802683</v>
      </c>
      <c r="M88" s="86">
        <v>203140131</v>
      </c>
      <c r="N88" s="86">
        <v>203581724</v>
      </c>
      <c r="O88" s="86">
        <v>202956738</v>
      </c>
      <c r="P88" s="86"/>
      <c r="Q88" s="86">
        <v>200672324</v>
      </c>
      <c r="R88" s="86">
        <v>201111457</v>
      </c>
      <c r="S88" s="86">
        <v>201601982</v>
      </c>
      <c r="T88" s="86">
        <v>202071473</v>
      </c>
      <c r="U88" s="86">
        <v>201366139</v>
      </c>
      <c r="X88" s="52" t="s">
        <v>72</v>
      </c>
      <c r="Y88" s="64">
        <v>0</v>
      </c>
      <c r="Z88" s="64">
        <v>0</v>
      </c>
      <c r="AA88" s="64">
        <v>0</v>
      </c>
      <c r="AB88" s="64">
        <v>0</v>
      </c>
      <c r="AC88" s="64">
        <v>0</v>
      </c>
      <c r="AD88" s="64"/>
      <c r="AE88" s="64">
        <v>0</v>
      </c>
      <c r="AF88" s="64">
        <v>0</v>
      </c>
      <c r="AG88" s="64">
        <v>0</v>
      </c>
      <c r="AH88" s="64">
        <v>0</v>
      </c>
      <c r="AI88" s="64">
        <v>0</v>
      </c>
      <c r="AJ88" s="64"/>
      <c r="AK88" s="64">
        <v>0</v>
      </c>
      <c r="AL88" s="64">
        <v>0</v>
      </c>
      <c r="AM88" s="64">
        <v>0</v>
      </c>
      <c r="AN88" s="64">
        <v>0</v>
      </c>
      <c r="AO88" s="64">
        <v>0</v>
      </c>
      <c r="AR88" s="52" t="s">
        <v>72</v>
      </c>
      <c r="AS88" s="86" t="str">
        <f t="shared" ref="AS88:AZ88" si="101">AS89</f>
        <v>#NEED_REFRESH</v>
      </c>
      <c r="AT88" s="86" t="str">
        <f t="shared" si="101"/>
        <v>#NEED_REFRESH</v>
      </c>
      <c r="AU88" s="86" t="str">
        <f>AU89</f>
        <v>#NEED_REFRESH</v>
      </c>
      <c r="AV88" s="86" t="str">
        <f>AV89</f>
        <v>#NEED_REFRESH</v>
      </c>
      <c r="AW88" s="86" t="str">
        <f t="shared" si="101"/>
        <v>#NEED_REFRESH</v>
      </c>
      <c r="AX88" s="86"/>
      <c r="AY88" s="86" t="str">
        <f t="shared" si="101"/>
        <v>#NEED_REFRESH</v>
      </c>
      <c r="AZ88" s="86" t="str">
        <f t="shared" si="101"/>
        <v>#NEED_REFRESH</v>
      </c>
      <c r="BA88" s="86" t="str">
        <f>BA89</f>
        <v>#NEED_REFRESH</v>
      </c>
      <c r="BB88" s="86" t="str">
        <f t="shared" ref="BB88:BI88" si="102">BB89</f>
        <v>#NEED_REFRESH</v>
      </c>
      <c r="BC88" s="86" t="str">
        <f t="shared" si="102"/>
        <v>#NEED_REFRESH</v>
      </c>
      <c r="BD88" s="86"/>
      <c r="BE88" s="86" t="str">
        <f t="shared" ref="BE88:BF88" si="103">BE89</f>
        <v>#NEED_REFRESH</v>
      </c>
      <c r="BF88" s="86" t="str">
        <f t="shared" si="103"/>
        <v>#NEED_REFRESH</v>
      </c>
      <c r="BG88" s="86" t="str">
        <f>BG89</f>
        <v>#NEED_REFRESH</v>
      </c>
      <c r="BH88" s="86" t="str">
        <f t="shared" si="102"/>
        <v>#NEED_REFRESH</v>
      </c>
      <c r="BI88" s="86" t="str">
        <f t="shared" si="102"/>
        <v>#NEED_REFRESH</v>
      </c>
    </row>
    <row r="89" spans="1:61" s="85" customFormat="1" ht="15" outlineLevel="1" x14ac:dyDescent="0.25">
      <c r="A89" s="78" t="s">
        <v>166</v>
      </c>
      <c r="B89" s="52" t="s">
        <v>207</v>
      </c>
      <c r="D89" s="52" t="s">
        <v>207</v>
      </c>
      <c r="E89" s="66">
        <v>203885840</v>
      </c>
      <c r="F89" s="66">
        <v>0</v>
      </c>
      <c r="G89" s="66">
        <v>0</v>
      </c>
      <c r="H89" s="66">
        <v>0</v>
      </c>
      <c r="I89" s="66">
        <v>0</v>
      </c>
      <c r="J89" s="66"/>
      <c r="K89" s="66">
        <v>202210146</v>
      </c>
      <c r="L89" s="66">
        <v>202802683</v>
      </c>
      <c r="M89" s="66">
        <v>203140131</v>
      </c>
      <c r="N89" s="66">
        <v>203581724</v>
      </c>
      <c r="O89" s="66">
        <v>202956738</v>
      </c>
      <c r="P89" s="66"/>
      <c r="Q89" s="66">
        <v>200672324</v>
      </c>
      <c r="R89" s="66">
        <v>201111457</v>
      </c>
      <c r="S89" s="66">
        <v>201601982</v>
      </c>
      <c r="T89" s="66">
        <v>202071473</v>
      </c>
      <c r="U89" s="66">
        <v>201366139</v>
      </c>
      <c r="X89" s="52" t="s">
        <v>207</v>
      </c>
      <c r="Y89" s="64">
        <v>0</v>
      </c>
      <c r="Z89" s="64">
        <v>0</v>
      </c>
      <c r="AA89" s="64">
        <v>0</v>
      </c>
      <c r="AB89" s="64">
        <v>0</v>
      </c>
      <c r="AC89" s="64">
        <v>0</v>
      </c>
      <c r="AD89" s="64"/>
      <c r="AE89" s="64">
        <v>0</v>
      </c>
      <c r="AF89" s="64">
        <v>0</v>
      </c>
      <c r="AG89" s="64">
        <v>0</v>
      </c>
      <c r="AH89" s="64">
        <v>0</v>
      </c>
      <c r="AI89" s="64">
        <v>0</v>
      </c>
      <c r="AJ89" s="64"/>
      <c r="AK89" s="64">
        <v>0</v>
      </c>
      <c r="AL89" s="64">
        <v>0</v>
      </c>
      <c r="AM89" s="64">
        <v>0</v>
      </c>
      <c r="AN89" s="64">
        <v>0</v>
      </c>
      <c r="AO89" s="64">
        <v>0</v>
      </c>
      <c r="AR89" s="52" t="s">
        <v>207</v>
      </c>
      <c r="AS89" s="66" t="s">
        <v>207</v>
      </c>
      <c r="AT89" s="66" t="s">
        <v>207</v>
      </c>
      <c r="AU89" s="66" t="s">
        <v>207</v>
      </c>
      <c r="AV89" s="66" t="s">
        <v>207</v>
      </c>
      <c r="AW89" s="66" t="s">
        <v>207</v>
      </c>
      <c r="AX89" s="66"/>
      <c r="AY89" s="66" t="s">
        <v>207</v>
      </c>
      <c r="AZ89" s="66" t="s">
        <v>207</v>
      </c>
      <c r="BA89" s="66" t="s">
        <v>207</v>
      </c>
      <c r="BB89" s="66" t="s">
        <v>207</v>
      </c>
      <c r="BC89" s="66" t="s">
        <v>207</v>
      </c>
      <c r="BD89" s="66"/>
      <c r="BE89" s="66" t="s">
        <v>207</v>
      </c>
      <c r="BF89" s="66" t="s">
        <v>207</v>
      </c>
      <c r="BG89" s="66" t="s">
        <v>207</v>
      </c>
      <c r="BH89" s="66" t="s">
        <v>207</v>
      </c>
      <c r="BI89" s="66" t="s">
        <v>207</v>
      </c>
    </row>
    <row r="90" spans="1:61" s="65" customFormat="1" outlineLevel="1" x14ac:dyDescent="0.3">
      <c r="A90" s="78" t="s">
        <v>167</v>
      </c>
      <c r="B90" s="69"/>
      <c r="C90" s="68"/>
      <c r="D90" s="52" t="s">
        <v>207</v>
      </c>
      <c r="E90" s="66"/>
      <c r="F90" s="66"/>
      <c r="G90" s="66"/>
      <c r="H90" s="66"/>
      <c r="I90" s="66">
        <v>0</v>
      </c>
      <c r="J90" s="66"/>
      <c r="K90" s="66"/>
      <c r="L90" s="66"/>
      <c r="M90" s="66"/>
      <c r="N90" s="66"/>
      <c r="O90" s="66">
        <v>202956738</v>
      </c>
      <c r="P90" s="66"/>
      <c r="Q90" s="66"/>
      <c r="R90" s="66"/>
      <c r="S90" s="66"/>
      <c r="T90" s="66"/>
      <c r="U90" s="66">
        <v>201366139</v>
      </c>
      <c r="W90" s="68"/>
      <c r="X90" s="52" t="s">
        <v>207</v>
      </c>
      <c r="Y90" s="64">
        <v>0</v>
      </c>
      <c r="Z90" s="64">
        <v>0</v>
      </c>
      <c r="AA90" s="64">
        <v>0</v>
      </c>
      <c r="AB90" s="64">
        <v>0</v>
      </c>
      <c r="AC90" s="64">
        <v>0</v>
      </c>
      <c r="AD90" s="64"/>
      <c r="AE90" s="64">
        <v>0</v>
      </c>
      <c r="AF90" s="64">
        <v>0</v>
      </c>
      <c r="AG90" s="64">
        <v>0</v>
      </c>
      <c r="AH90" s="64">
        <v>0</v>
      </c>
      <c r="AI90" s="64">
        <v>0</v>
      </c>
      <c r="AJ90" s="64"/>
      <c r="AK90" s="64">
        <v>0</v>
      </c>
      <c r="AL90" s="64">
        <v>0</v>
      </c>
      <c r="AM90" s="64">
        <v>0</v>
      </c>
      <c r="AN90" s="64">
        <v>0</v>
      </c>
      <c r="AO90" s="64">
        <v>0</v>
      </c>
      <c r="AQ90" s="68"/>
      <c r="AR90" s="52" t="s">
        <v>207</v>
      </c>
      <c r="AS90" s="66"/>
      <c r="AT90" s="66"/>
      <c r="AU90" s="66"/>
      <c r="AV90" s="66"/>
      <c r="AW90" s="66" t="s">
        <v>207</v>
      </c>
      <c r="AX90" s="66"/>
      <c r="AY90" s="66"/>
      <c r="AZ90" s="66"/>
      <c r="BA90" s="66"/>
      <c r="BB90" s="66"/>
      <c r="BC90" s="66" t="s">
        <v>207</v>
      </c>
      <c r="BD90" s="66"/>
      <c r="BE90" s="66"/>
      <c r="BF90" s="66"/>
      <c r="BG90" s="66"/>
      <c r="BH90" s="66"/>
      <c r="BI90" s="66" t="s">
        <v>207</v>
      </c>
    </row>
    <row r="91" spans="1:61" s="65" customFormat="1" outlineLevel="1" x14ac:dyDescent="0.3">
      <c r="A91" s="78"/>
      <c r="B91" s="69"/>
      <c r="C91" s="68"/>
      <c r="D91" s="52"/>
      <c r="E91" s="66"/>
      <c r="F91" s="66"/>
      <c r="G91" s="66"/>
      <c r="H91" s="66"/>
      <c r="I91" s="66"/>
      <c r="J91" s="66"/>
      <c r="K91" s="66"/>
      <c r="L91" s="66"/>
      <c r="M91" s="66"/>
      <c r="N91" s="66"/>
      <c r="O91" s="66"/>
      <c r="P91" s="66"/>
      <c r="Q91" s="66"/>
      <c r="R91" s="66"/>
      <c r="S91" s="66"/>
      <c r="T91" s="66"/>
      <c r="U91" s="66"/>
      <c r="W91" s="68"/>
      <c r="X91" s="52"/>
      <c r="Y91" s="66"/>
      <c r="Z91" s="66"/>
      <c r="AA91" s="66"/>
      <c r="AB91" s="66"/>
      <c r="AC91" s="66"/>
      <c r="AD91" s="66"/>
      <c r="AE91" s="66"/>
      <c r="AF91" s="66"/>
      <c r="AG91" s="66"/>
      <c r="AH91" s="66"/>
      <c r="AI91" s="66"/>
      <c r="AJ91" s="66"/>
      <c r="AK91" s="66"/>
      <c r="AL91" s="66"/>
      <c r="AM91" s="66"/>
      <c r="AN91" s="66"/>
      <c r="AO91" s="66"/>
      <c r="AQ91" s="68"/>
      <c r="AR91" s="52"/>
      <c r="AS91" s="66"/>
      <c r="AT91" s="66"/>
      <c r="AU91" s="66"/>
      <c r="AV91" s="66"/>
      <c r="AW91" s="66"/>
      <c r="AX91" s="66"/>
      <c r="AY91" s="66"/>
      <c r="AZ91" s="66"/>
      <c r="BA91" s="66"/>
      <c r="BB91" s="66"/>
      <c r="BC91" s="66"/>
      <c r="BD91" s="66"/>
      <c r="BE91" s="66"/>
      <c r="BF91" s="66"/>
      <c r="BG91" s="66"/>
      <c r="BH91" s="66"/>
      <c r="BI91" s="66"/>
    </row>
    <row r="92" spans="1:61" s="85" customFormat="1" ht="15" outlineLevel="1" x14ac:dyDescent="0.25">
      <c r="A92" s="78" t="s">
        <v>168</v>
      </c>
      <c r="B92" s="52" t="s">
        <v>207</v>
      </c>
      <c r="D92" s="52" t="s">
        <v>207</v>
      </c>
      <c r="E92" s="66">
        <v>202338636</v>
      </c>
      <c r="F92" s="66">
        <v>0</v>
      </c>
      <c r="G92" s="66">
        <v>0</v>
      </c>
      <c r="H92" s="66">
        <v>0</v>
      </c>
      <c r="I92" s="66">
        <v>0</v>
      </c>
      <c r="J92" s="66"/>
      <c r="K92" s="66">
        <v>201148435</v>
      </c>
      <c r="L92" s="66">
        <v>201566769</v>
      </c>
      <c r="M92" s="66">
        <v>201826992</v>
      </c>
      <c r="N92" s="66">
        <v>201989973</v>
      </c>
      <c r="O92" s="66">
        <v>201989973</v>
      </c>
      <c r="P92" s="66"/>
      <c r="Q92" s="66">
        <v>199959498</v>
      </c>
      <c r="R92" s="66">
        <v>200251719</v>
      </c>
      <c r="S92" s="66">
        <v>200593139</v>
      </c>
      <c r="T92" s="66">
        <v>200783653</v>
      </c>
      <c r="U92" s="66">
        <v>200783653</v>
      </c>
      <c r="X92" s="52" t="s">
        <v>207</v>
      </c>
      <c r="Y92" s="64">
        <v>0</v>
      </c>
      <c r="Z92" s="64">
        <v>0</v>
      </c>
      <c r="AA92" s="64">
        <v>0</v>
      </c>
      <c r="AB92" s="64">
        <v>0</v>
      </c>
      <c r="AC92" s="64">
        <v>0</v>
      </c>
      <c r="AD92" s="64"/>
      <c r="AE92" s="64">
        <v>0</v>
      </c>
      <c r="AF92" s="64">
        <v>0</v>
      </c>
      <c r="AG92" s="64">
        <v>0</v>
      </c>
      <c r="AH92" s="64">
        <v>0</v>
      </c>
      <c r="AI92" s="64">
        <v>0</v>
      </c>
      <c r="AJ92" s="64"/>
      <c r="AK92" s="64">
        <v>0</v>
      </c>
      <c r="AL92" s="64">
        <v>0</v>
      </c>
      <c r="AM92" s="64">
        <v>0</v>
      </c>
      <c r="AN92" s="64">
        <v>0</v>
      </c>
      <c r="AO92" s="64">
        <v>0</v>
      </c>
      <c r="AR92" s="52" t="s">
        <v>207</v>
      </c>
      <c r="AS92" s="66" t="s">
        <v>207</v>
      </c>
      <c r="AT92" s="66" t="s">
        <v>207</v>
      </c>
      <c r="AU92" s="66" t="s">
        <v>207</v>
      </c>
      <c r="AV92" s="66" t="s">
        <v>207</v>
      </c>
      <c r="AW92" s="66" t="s">
        <v>207</v>
      </c>
      <c r="AX92" s="66"/>
      <c r="AY92" s="66" t="s">
        <v>207</v>
      </c>
      <c r="AZ92" s="66" t="s">
        <v>207</v>
      </c>
      <c r="BA92" s="66" t="s">
        <v>207</v>
      </c>
      <c r="BB92" s="66" t="s">
        <v>207</v>
      </c>
      <c r="BC92" s="66" t="s">
        <v>207</v>
      </c>
      <c r="BD92" s="66"/>
      <c r="BE92" s="66" t="s">
        <v>207</v>
      </c>
      <c r="BF92" s="66" t="s">
        <v>207</v>
      </c>
      <c r="BG92" s="66" t="s">
        <v>207</v>
      </c>
      <c r="BH92" s="66" t="s">
        <v>207</v>
      </c>
      <c r="BI92" s="66" t="s">
        <v>207</v>
      </c>
    </row>
    <row r="93" spans="1:61" outlineLevel="1" x14ac:dyDescent="0.3">
      <c r="A93" s="78" t="s">
        <v>169</v>
      </c>
      <c r="D93" s="52" t="s">
        <v>207</v>
      </c>
      <c r="E93" s="66"/>
      <c r="F93" s="66"/>
      <c r="G93" s="66"/>
      <c r="H93" s="66"/>
      <c r="I93" s="66">
        <v>50584659</v>
      </c>
      <c r="J93" s="66"/>
      <c r="K93" s="66"/>
      <c r="L93" s="66"/>
      <c r="M93" s="66"/>
      <c r="N93" s="66"/>
      <c r="O93" s="66">
        <v>201633042.25</v>
      </c>
      <c r="P93" s="66"/>
      <c r="Q93" s="66"/>
      <c r="R93" s="66"/>
      <c r="S93" s="66"/>
      <c r="T93" s="66"/>
      <c r="U93" s="66">
        <v>200397002.25</v>
      </c>
      <c r="X93" s="52" t="s">
        <v>207</v>
      </c>
      <c r="Y93" s="64">
        <v>0</v>
      </c>
      <c r="Z93" s="64">
        <v>0</v>
      </c>
      <c r="AA93" s="64">
        <v>0</v>
      </c>
      <c r="AB93" s="64">
        <v>0</v>
      </c>
      <c r="AC93" s="64">
        <v>0</v>
      </c>
      <c r="AD93" s="64"/>
      <c r="AE93" s="64">
        <v>0</v>
      </c>
      <c r="AF93" s="64">
        <v>0</v>
      </c>
      <c r="AG93" s="64">
        <v>0</v>
      </c>
      <c r="AH93" s="64">
        <v>0</v>
      </c>
      <c r="AI93" s="64">
        <v>0</v>
      </c>
      <c r="AJ93" s="64"/>
      <c r="AK93" s="64">
        <v>0</v>
      </c>
      <c r="AL93" s="64">
        <v>0</v>
      </c>
      <c r="AM93" s="64">
        <v>0</v>
      </c>
      <c r="AN93" s="64">
        <v>0</v>
      </c>
      <c r="AO93" s="64">
        <v>0</v>
      </c>
      <c r="AR93" s="52" t="s">
        <v>207</v>
      </c>
      <c r="AS93" s="66"/>
      <c r="AT93" s="66"/>
      <c r="AU93" s="66"/>
      <c r="AV93" s="66"/>
      <c r="AW93" s="66">
        <f>SUM(AS92:AV92)/4</f>
        <v>0</v>
      </c>
      <c r="AX93" s="66"/>
      <c r="AY93" s="66"/>
      <c r="AZ93" s="66"/>
      <c r="BA93" s="66"/>
      <c r="BB93" s="66"/>
      <c r="BC93" s="66">
        <f>SUM(AY92:BB92)/4</f>
        <v>0</v>
      </c>
      <c r="BD93" s="66"/>
      <c r="BE93" s="66"/>
      <c r="BF93" s="66"/>
      <c r="BG93" s="66"/>
      <c r="BH93" s="66"/>
      <c r="BI93" s="66">
        <f>SUM(BE92:BH92)/4</f>
        <v>0</v>
      </c>
    </row>
    <row r="94" spans="1:61" s="85" customFormat="1" ht="13.2" x14ac:dyDescent="0.25">
      <c r="E94" s="87"/>
      <c r="F94" s="87"/>
      <c r="G94" s="87"/>
      <c r="H94" s="87"/>
      <c r="I94" s="87"/>
      <c r="J94" s="87"/>
      <c r="K94" s="87"/>
      <c r="L94" s="87"/>
      <c r="M94" s="87"/>
      <c r="N94" s="87"/>
      <c r="O94" s="87"/>
      <c r="P94" s="87"/>
      <c r="Q94" s="87"/>
      <c r="R94" s="87"/>
      <c r="S94" s="87"/>
      <c r="T94" s="87"/>
      <c r="U94" s="87"/>
      <c r="Y94" s="87"/>
      <c r="Z94" s="87"/>
      <c r="AA94" s="87"/>
      <c r="AB94" s="87"/>
      <c r="AC94" s="87"/>
      <c r="AD94" s="87"/>
      <c r="AE94" s="87"/>
      <c r="AF94" s="87"/>
      <c r="AG94" s="87"/>
      <c r="AH94" s="87"/>
      <c r="AI94" s="87"/>
      <c r="AJ94" s="87"/>
      <c r="AK94" s="87"/>
      <c r="AL94" s="87"/>
      <c r="AM94" s="87"/>
      <c r="AN94" s="87"/>
      <c r="AO94" s="87"/>
      <c r="AS94" s="87"/>
      <c r="AT94" s="87"/>
      <c r="AU94" s="87"/>
      <c r="AV94" s="87"/>
      <c r="AW94" s="87"/>
      <c r="AX94" s="87"/>
      <c r="AY94" s="87"/>
      <c r="AZ94" s="87"/>
      <c r="BA94" s="87"/>
      <c r="BB94" s="87"/>
      <c r="BC94" s="87"/>
      <c r="BD94" s="87"/>
      <c r="BE94" s="87"/>
      <c r="BF94" s="87"/>
      <c r="BG94" s="87"/>
      <c r="BH94" s="87"/>
      <c r="BI94" s="87"/>
    </row>
    <row r="95" spans="1:61" s="85" customFormat="1" ht="13.2" x14ac:dyDescent="0.25">
      <c r="B95" s="88"/>
      <c r="D95" s="88" t="s">
        <v>73</v>
      </c>
      <c r="E95" s="87"/>
      <c r="F95" s="87"/>
      <c r="G95" s="87"/>
      <c r="H95" s="87"/>
      <c r="I95" s="87"/>
      <c r="J95" s="87"/>
      <c r="K95" s="87"/>
      <c r="L95" s="87"/>
      <c r="M95" s="87"/>
      <c r="N95" s="87"/>
      <c r="O95" s="87"/>
      <c r="P95" s="87"/>
      <c r="Q95" s="87"/>
      <c r="R95" s="87"/>
      <c r="S95" s="87"/>
      <c r="T95" s="87"/>
      <c r="U95" s="87"/>
      <c r="X95" s="88" t="s">
        <v>73</v>
      </c>
      <c r="Y95" s="87"/>
      <c r="Z95" s="87"/>
      <c r="AA95" s="87"/>
      <c r="AB95" s="87"/>
      <c r="AC95" s="87"/>
      <c r="AD95" s="87"/>
      <c r="AE95" s="87"/>
      <c r="AF95" s="87"/>
      <c r="AG95" s="87"/>
      <c r="AH95" s="87"/>
      <c r="AI95" s="87"/>
      <c r="AJ95" s="87"/>
      <c r="AK95" s="87"/>
      <c r="AL95" s="87"/>
      <c r="AM95" s="87"/>
      <c r="AN95" s="87"/>
      <c r="AO95" s="87"/>
      <c r="AR95" s="88" t="s">
        <v>73</v>
      </c>
      <c r="AS95" s="87"/>
      <c r="AT95" s="87"/>
      <c r="AU95" s="87"/>
      <c r="AV95" s="87"/>
      <c r="AW95" s="87"/>
      <c r="AX95" s="87"/>
      <c r="AY95" s="87"/>
      <c r="AZ95" s="87"/>
      <c r="BA95" s="87"/>
      <c r="BB95" s="87"/>
      <c r="BC95" s="87"/>
      <c r="BD95" s="87"/>
      <c r="BE95" s="87"/>
      <c r="BF95" s="87"/>
      <c r="BG95" s="87"/>
      <c r="BH95" s="87"/>
      <c r="BI95" s="87"/>
    </row>
    <row r="96" spans="1:61" s="85" customFormat="1" ht="13.2" x14ac:dyDescent="0.25">
      <c r="D96" s="85" t="s">
        <v>74</v>
      </c>
      <c r="E96" s="87">
        <v>-3.3132848329842091E-5</v>
      </c>
      <c r="F96" s="87">
        <v>3.323389682918787E-5</v>
      </c>
      <c r="G96" s="87">
        <v>0</v>
      </c>
      <c r="H96" s="87">
        <v>0</v>
      </c>
      <c r="I96" s="87">
        <v>1.0079838830279186E-7</v>
      </c>
      <c r="J96" s="87"/>
      <c r="K96" s="87">
        <v>-7.6824286952614784E-4</v>
      </c>
      <c r="L96" s="87">
        <v>-1.4399783685803413E-4</v>
      </c>
      <c r="M96" s="87">
        <v>-0.98764739965554327</v>
      </c>
      <c r="N96" s="87">
        <v>0.98547315422911197</v>
      </c>
      <c r="O96" s="87">
        <v>-3.0864868313074112E-3</v>
      </c>
      <c r="P96" s="87"/>
      <c r="Q96" s="87">
        <v>-9.3132257461547852E-10</v>
      </c>
      <c r="R96" s="87">
        <v>-5.21942995255813E-2</v>
      </c>
      <c r="S96" s="87">
        <v>5.3427884820848703E-2</v>
      </c>
      <c r="T96" s="87">
        <v>2.135915495455265E-2</v>
      </c>
      <c r="U96" s="87">
        <v>2.2592736408114433E-2</v>
      </c>
      <c r="X96" s="85" t="s">
        <v>74</v>
      </c>
      <c r="Y96" s="87">
        <v>-8.7311491370201111E-11</v>
      </c>
      <c r="Z96" s="87">
        <v>0</v>
      </c>
      <c r="AA96" s="87">
        <v>0</v>
      </c>
      <c r="AB96" s="87">
        <v>0</v>
      </c>
      <c r="AC96" s="87">
        <v>-1.0231815394945443E-12</v>
      </c>
      <c r="AD96" s="87"/>
      <c r="AE96" s="87">
        <v>-7.2759576141834259E-11</v>
      </c>
      <c r="AF96" s="87">
        <v>0</v>
      </c>
      <c r="AG96" s="87">
        <v>-9.4587448984384537E-10</v>
      </c>
      <c r="AH96" s="87">
        <v>0</v>
      </c>
      <c r="AI96" s="87">
        <v>0</v>
      </c>
      <c r="AJ96" s="87"/>
      <c r="AK96" s="87">
        <v>0</v>
      </c>
      <c r="AL96" s="87">
        <v>-8.5856299847364426E-10</v>
      </c>
      <c r="AM96" s="87">
        <v>2.0518200471997261E-9</v>
      </c>
      <c r="AN96" s="87">
        <v>-1.0040821507573128E-9</v>
      </c>
      <c r="AO96" s="87">
        <v>7.5669959187507629E-10</v>
      </c>
      <c r="AR96" s="85" t="s">
        <v>74</v>
      </c>
      <c r="AS96" s="87" t="e">
        <f t="shared" ref="AS96:AT96" si="104">SUM(AS21:AS27)-AS29</f>
        <v>#VALUE!</v>
      </c>
      <c r="AT96" s="87" t="e">
        <f t="shared" si="104"/>
        <v>#VALUE!</v>
      </c>
      <c r="AU96" s="87" t="e">
        <f>SUM(AU21:AU27)-AU29</f>
        <v>#VALUE!</v>
      </c>
      <c r="AV96" s="87" t="e">
        <f>SUM(AV21:AV27)-AV29</f>
        <v>#VALUE!</v>
      </c>
      <c r="AW96" s="87" t="e">
        <f t="shared" ref="AW96" si="105">SUM(AW21:AW27)-AW29</f>
        <v>#VALUE!</v>
      </c>
      <c r="AX96" s="87"/>
      <c r="AY96" s="87" t="e">
        <f t="shared" ref="AY96" si="106">SUM(AY21:AY27)-AY29</f>
        <v>#VALUE!</v>
      </c>
      <c r="AZ96" s="87" t="e">
        <f t="shared" ref="AZ96" si="107">SUM(AZ21:AZ27)-AZ29</f>
        <v>#VALUE!</v>
      </c>
      <c r="BA96" s="87" t="e">
        <f>SUM(BA21:BA27)-BA29</f>
        <v>#VALUE!</v>
      </c>
      <c r="BB96" s="87" t="e">
        <f t="shared" ref="BB96" si="108">SUM(BB21:BB27)-BB29</f>
        <v>#VALUE!</v>
      </c>
      <c r="BC96" s="87" t="e">
        <f t="shared" ref="BC96" si="109">SUM(BC21:BC27)-BC29</f>
        <v>#VALUE!</v>
      </c>
      <c r="BD96" s="87"/>
      <c r="BE96" s="87" t="e">
        <f t="shared" ref="BE96:BF96" si="110">SUM(BE21:BE27)-BE29</f>
        <v>#VALUE!</v>
      </c>
      <c r="BF96" s="87" t="e">
        <f t="shared" si="110"/>
        <v>#VALUE!</v>
      </c>
      <c r="BG96" s="87" t="e">
        <f>SUM(BG21:BG27)-BG29</f>
        <v>#VALUE!</v>
      </c>
      <c r="BH96" s="87" t="e">
        <f t="shared" ref="BH96" si="111">SUM(BH21:BH27)-BH29</f>
        <v>#VALUE!</v>
      </c>
      <c r="BI96" s="87" t="e">
        <f t="shared" ref="BI96" si="112">SUM(BI21:BI27)-BI29</f>
        <v>#VALUE!</v>
      </c>
    </row>
    <row r="97" spans="1:61" s="85" customFormat="1" ht="13.2" x14ac:dyDescent="0.25">
      <c r="D97" s="85" t="s">
        <v>53</v>
      </c>
      <c r="E97" s="87">
        <v>1.8325523487874307E-3</v>
      </c>
      <c r="F97" s="87">
        <v>392.40242928276712</v>
      </c>
      <c r="G97" s="87">
        <v>-46</v>
      </c>
      <c r="H97" s="87">
        <v>0</v>
      </c>
      <c r="I97" s="87">
        <v>342.40426183513307</v>
      </c>
      <c r="J97" s="87"/>
      <c r="K97" s="87">
        <v>-2.1914670651312917E-4</v>
      </c>
      <c r="L97" s="87">
        <v>0.99989934334007557</v>
      </c>
      <c r="M97" s="87">
        <v>-1.0884586663451046E-4</v>
      </c>
      <c r="N97" s="87">
        <v>-3.8613153839833103E-2</v>
      </c>
      <c r="O97" s="87">
        <v>-3.9041798503603786E-2</v>
      </c>
      <c r="P97" s="87"/>
      <c r="Q97" s="87">
        <v>-4.1749570227693766E-3</v>
      </c>
      <c r="R97" s="87">
        <v>-49.67520139311091</v>
      </c>
      <c r="S97" s="87">
        <v>45.918692645718693</v>
      </c>
      <c r="T97" s="87">
        <v>-0.9169808242295403</v>
      </c>
      <c r="U97" s="87">
        <v>0.32233547256328166</v>
      </c>
      <c r="X97" s="85" t="s">
        <v>53</v>
      </c>
      <c r="Y97" s="87">
        <v>4.6566128730773926E-10</v>
      </c>
      <c r="Z97" s="87">
        <v>-4.6566128730773926E-10</v>
      </c>
      <c r="AA97" s="87">
        <v>0</v>
      </c>
      <c r="AB97" s="87">
        <v>0</v>
      </c>
      <c r="AC97" s="87">
        <v>2.7853275241795927E-12</v>
      </c>
      <c r="AD97" s="87"/>
      <c r="AE97" s="87">
        <v>1.7462298274040222E-10</v>
      </c>
      <c r="AF97" s="87">
        <v>2.1827872842550278E-10</v>
      </c>
      <c r="AG97" s="87">
        <v>7.4214767664670944E-10</v>
      </c>
      <c r="AH97" s="87">
        <v>-2.4738255888223648E-10</v>
      </c>
      <c r="AI97" s="87">
        <v>1.6298145055770874E-9</v>
      </c>
      <c r="AJ97" s="87"/>
      <c r="AK97" s="87">
        <v>0</v>
      </c>
      <c r="AL97" s="87">
        <v>6.1118043959140778E-10</v>
      </c>
      <c r="AM97" s="87">
        <v>-8.440110832452774E-10</v>
      </c>
      <c r="AN97" s="87">
        <v>1.178705133497715E-9</v>
      </c>
      <c r="AO97" s="87">
        <v>2.9103830456733704E-10</v>
      </c>
      <c r="AR97" s="85" t="s">
        <v>53</v>
      </c>
      <c r="AS97" s="87" t="e">
        <f t="shared" ref="AS97:AT97" si="113">(AS29-AS47)-AS49</f>
        <v>#VALUE!</v>
      </c>
      <c r="AT97" s="87" t="e">
        <f t="shared" si="113"/>
        <v>#VALUE!</v>
      </c>
      <c r="AU97" s="87" t="e">
        <f>(AU29-AU47)-AU49</f>
        <v>#VALUE!</v>
      </c>
      <c r="AV97" s="87" t="e">
        <f>(AV29-AV47)-AV49</f>
        <v>#VALUE!</v>
      </c>
      <c r="AW97" s="87" t="e">
        <f t="shared" ref="AW97" si="114">(AW29-AW47)-AW49</f>
        <v>#VALUE!</v>
      </c>
      <c r="AX97" s="87"/>
      <c r="AY97" s="87" t="e">
        <f t="shared" ref="AY97:AZ97" si="115">(AY29-AY47)-AY49</f>
        <v>#VALUE!</v>
      </c>
      <c r="AZ97" s="87" t="e">
        <f t="shared" si="115"/>
        <v>#VALUE!</v>
      </c>
      <c r="BA97" s="87" t="e">
        <f>(BA29-BA47)-BA49</f>
        <v>#VALUE!</v>
      </c>
      <c r="BB97" s="87" t="e">
        <f t="shared" ref="BB97:BC97" si="116">(BB29-BB47)-BB49</f>
        <v>#VALUE!</v>
      </c>
      <c r="BC97" s="87" t="e">
        <f t="shared" si="116"/>
        <v>#VALUE!</v>
      </c>
      <c r="BD97" s="87"/>
      <c r="BE97" s="87" t="e">
        <f t="shared" ref="BE97:BF97" si="117">(BE29-BE47)-BE49</f>
        <v>#VALUE!</v>
      </c>
      <c r="BF97" s="87" t="e">
        <f t="shared" si="117"/>
        <v>#VALUE!</v>
      </c>
      <c r="BG97" s="87" t="e">
        <f>(BG29-BG47)-BG49</f>
        <v>#VALUE!</v>
      </c>
      <c r="BH97" s="87" t="e">
        <f t="shared" ref="BH97:BI97" si="118">(BH29-BH47)-BH49</f>
        <v>#VALUE!</v>
      </c>
      <c r="BI97" s="87" t="e">
        <f t="shared" si="118"/>
        <v>#VALUE!</v>
      </c>
    </row>
    <row r="98" spans="1:61" s="85" customFormat="1" ht="13.2" x14ac:dyDescent="0.25">
      <c r="D98" s="85" t="s">
        <v>55</v>
      </c>
      <c r="E98" s="87">
        <v>-1.0186340659856796E-10</v>
      </c>
      <c r="F98" s="87">
        <v>0</v>
      </c>
      <c r="G98" s="87">
        <v>0</v>
      </c>
      <c r="H98" s="87">
        <v>0</v>
      </c>
      <c r="I98" s="87">
        <v>-9.3791641120333225E-13</v>
      </c>
      <c r="J98" s="87"/>
      <c r="K98" s="87">
        <v>0</v>
      </c>
      <c r="L98" s="87">
        <v>6.1118043959140778E-10</v>
      </c>
      <c r="M98" s="87">
        <v>-6.9849193096160889E-10</v>
      </c>
      <c r="N98" s="87">
        <v>-3.92901711165905E-10</v>
      </c>
      <c r="O98" s="87">
        <v>-1.1059455573558807E-9</v>
      </c>
      <c r="P98" s="87"/>
      <c r="Q98" s="87">
        <v>0</v>
      </c>
      <c r="R98" s="87">
        <v>-8.0035533756017685E-10</v>
      </c>
      <c r="S98" s="87">
        <v>0</v>
      </c>
      <c r="T98" s="87">
        <v>-1.178705133497715E-9</v>
      </c>
      <c r="U98" s="87">
        <v>-2.0372681319713593E-9</v>
      </c>
      <c r="X98" s="85" t="s">
        <v>55</v>
      </c>
      <c r="Y98" s="87">
        <v>-4.7293724492192268E-11</v>
      </c>
      <c r="Z98" s="87">
        <v>-1.8189894035458565E-12</v>
      </c>
      <c r="AA98" s="87">
        <v>0</v>
      </c>
      <c r="AB98" s="87">
        <v>0</v>
      </c>
      <c r="AC98" s="87">
        <v>5.6843418860808015E-14</v>
      </c>
      <c r="AD98" s="87"/>
      <c r="AE98" s="87">
        <v>0</v>
      </c>
      <c r="AF98" s="87">
        <v>7.2759576141834259E-12</v>
      </c>
      <c r="AG98" s="87">
        <v>2.0736479200422764E-10</v>
      </c>
      <c r="AH98" s="87">
        <v>-1.127773430198431E-10</v>
      </c>
      <c r="AI98" s="87">
        <v>-9.7497832030057907E-10</v>
      </c>
      <c r="AJ98" s="87"/>
      <c r="AK98" s="87">
        <v>0</v>
      </c>
      <c r="AL98" s="87">
        <v>-4.0017766878008842E-10</v>
      </c>
      <c r="AM98" s="87">
        <v>-7.8580342233181E-10</v>
      </c>
      <c r="AN98" s="87">
        <v>-1.964508555829525E-10</v>
      </c>
      <c r="AO98" s="87">
        <v>-2.0227162167429924E-9</v>
      </c>
      <c r="AR98" s="85" t="s">
        <v>55</v>
      </c>
      <c r="AS98" s="87" t="e">
        <f t="shared" ref="AS98:AT98" si="119">(AS49-AS51)-AS53</f>
        <v>#VALUE!</v>
      </c>
      <c r="AT98" s="87" t="e">
        <f t="shared" si="119"/>
        <v>#VALUE!</v>
      </c>
      <c r="AU98" s="87" t="e">
        <f>(AU49-AU51)-AU53</f>
        <v>#VALUE!</v>
      </c>
      <c r="AV98" s="87" t="e">
        <f>(AV49-AV51)-AV53</f>
        <v>#VALUE!</v>
      </c>
      <c r="AW98" s="87" t="e">
        <f t="shared" ref="AW98" si="120">(AW49-AW51)-AW53</f>
        <v>#VALUE!</v>
      </c>
      <c r="AX98" s="87"/>
      <c r="AY98" s="87" t="e">
        <f t="shared" ref="AY98:AZ98" si="121">(AY49-AY51)-AY53</f>
        <v>#VALUE!</v>
      </c>
      <c r="AZ98" s="87" t="e">
        <f t="shared" si="121"/>
        <v>#VALUE!</v>
      </c>
      <c r="BA98" s="87" t="e">
        <f>(BA49-BA51)-BA53</f>
        <v>#VALUE!</v>
      </c>
      <c r="BB98" s="87" t="e">
        <f t="shared" ref="BB98:BC98" si="122">(BB49-BB51)-BB53</f>
        <v>#VALUE!</v>
      </c>
      <c r="BC98" s="87" t="e">
        <f t="shared" si="122"/>
        <v>#VALUE!</v>
      </c>
      <c r="BD98" s="87"/>
      <c r="BE98" s="87" t="e">
        <f t="shared" ref="BE98:BF98" si="123">(BE49-BE51)-BE53</f>
        <v>#VALUE!</v>
      </c>
      <c r="BF98" s="87" t="e">
        <f t="shared" si="123"/>
        <v>#VALUE!</v>
      </c>
      <c r="BG98" s="87" t="e">
        <f>(BG49-BG51)-BG53</f>
        <v>#VALUE!</v>
      </c>
      <c r="BH98" s="87" t="e">
        <f t="shared" ref="BH98:BI98" si="124">(BH49-BH51)-BH53</f>
        <v>#VALUE!</v>
      </c>
      <c r="BI98" s="87" t="e">
        <f t="shared" si="124"/>
        <v>#VALUE!</v>
      </c>
    </row>
    <row r="99" spans="1:61" s="85" customFormat="1" ht="13.2" x14ac:dyDescent="0.25">
      <c r="D99" s="85" t="s">
        <v>75</v>
      </c>
      <c r="E99" s="87">
        <v>0</v>
      </c>
      <c r="F99" s="87">
        <v>0</v>
      </c>
      <c r="G99" s="87">
        <v>0</v>
      </c>
      <c r="H99" s="87">
        <v>0</v>
      </c>
      <c r="I99" s="87">
        <v>0</v>
      </c>
      <c r="J99" s="87"/>
      <c r="K99" s="87">
        <v>0</v>
      </c>
      <c r="L99" s="87">
        <v>4.9567461246624589E-10</v>
      </c>
      <c r="M99" s="87">
        <v>-8.212737157009542E-10</v>
      </c>
      <c r="N99" s="87">
        <v>4.9476511776447296E-10</v>
      </c>
      <c r="O99" s="87">
        <v>9.3132257461547852E-10</v>
      </c>
      <c r="P99" s="87"/>
      <c r="Q99" s="87">
        <v>0</v>
      </c>
      <c r="R99" s="87">
        <v>-5.2386894822120667E-10</v>
      </c>
      <c r="S99" s="87">
        <v>0</v>
      </c>
      <c r="T99" s="87">
        <v>2.9103830456733704E-10</v>
      </c>
      <c r="U99" s="87">
        <v>0</v>
      </c>
      <c r="X99" s="85" t="s">
        <v>75</v>
      </c>
      <c r="Y99" s="87">
        <v>1.3642420526593924E-12</v>
      </c>
      <c r="Z99" s="87">
        <v>5.4569682106375694E-12</v>
      </c>
      <c r="AA99" s="87">
        <v>0</v>
      </c>
      <c r="AB99" s="87">
        <v>0</v>
      </c>
      <c r="AC99" s="87">
        <v>-1.0231815394945443E-12</v>
      </c>
      <c r="AD99" s="87"/>
      <c r="AE99" s="87">
        <v>-2.7284841053187847E-12</v>
      </c>
      <c r="AF99" s="87">
        <v>1.5006662579253316E-10</v>
      </c>
      <c r="AG99" s="87">
        <v>-6.035634214640595E-10</v>
      </c>
      <c r="AH99" s="87">
        <v>8.0217432696372271E-10</v>
      </c>
      <c r="AI99" s="87">
        <v>0</v>
      </c>
      <c r="AJ99" s="87"/>
      <c r="AK99" s="87">
        <v>-1.8189894035458565E-11</v>
      </c>
      <c r="AL99" s="87">
        <v>-6.2664184952154756E-10</v>
      </c>
      <c r="AM99" s="87">
        <v>2.02817318495363E-10</v>
      </c>
      <c r="AN99" s="87">
        <v>1.9281287677586079E-10</v>
      </c>
      <c r="AO99" s="87">
        <v>-5.8207660913467407E-11</v>
      </c>
      <c r="AR99" s="85" t="s">
        <v>75</v>
      </c>
      <c r="AS99" s="87" t="e">
        <f t="shared" ref="AS99:AT99" si="125">(AS53+AS55)-AS57</f>
        <v>#VALUE!</v>
      </c>
      <c r="AT99" s="87" t="e">
        <f t="shared" si="125"/>
        <v>#VALUE!</v>
      </c>
      <c r="AU99" s="87" t="e">
        <f>(AU53+AU55)-AU57</f>
        <v>#VALUE!</v>
      </c>
      <c r="AV99" s="87" t="e">
        <f>(AV53+AV55)-AV57</f>
        <v>#VALUE!</v>
      </c>
      <c r="AW99" s="87" t="e">
        <f t="shared" ref="AW99" si="126">(AW53+AW55)-AW57</f>
        <v>#VALUE!</v>
      </c>
      <c r="AX99" s="87"/>
      <c r="AY99" s="87" t="e">
        <f t="shared" ref="AY99:AZ99" si="127">(AY53+AY55)-AY57</f>
        <v>#VALUE!</v>
      </c>
      <c r="AZ99" s="87" t="e">
        <f t="shared" si="127"/>
        <v>#VALUE!</v>
      </c>
      <c r="BA99" s="87" t="e">
        <f>(BA53+BA55)-BA57</f>
        <v>#VALUE!</v>
      </c>
      <c r="BB99" s="87" t="e">
        <f t="shared" ref="BB99:BC99" si="128">(BB53+BB55)-BB57</f>
        <v>#VALUE!</v>
      </c>
      <c r="BC99" s="87" t="e">
        <f t="shared" si="128"/>
        <v>#VALUE!</v>
      </c>
      <c r="BD99" s="87"/>
      <c r="BE99" s="87" t="e">
        <f t="shared" ref="BE99:BF99" si="129">(BE53+BE55)-BE57</f>
        <v>#VALUE!</v>
      </c>
      <c r="BF99" s="87" t="e">
        <f t="shared" si="129"/>
        <v>#VALUE!</v>
      </c>
      <c r="BG99" s="87" t="e">
        <f>(BG53+BG55)-BG57</f>
        <v>#VALUE!</v>
      </c>
      <c r="BH99" s="87" t="e">
        <f t="shared" ref="BH99:BI99" si="130">(BH53+BH55)-BH57</f>
        <v>#VALUE!</v>
      </c>
      <c r="BI99" s="87" t="e">
        <f t="shared" si="130"/>
        <v>#VALUE!</v>
      </c>
    </row>
    <row r="100" spans="1:61" s="85" customFormat="1" ht="13.2" x14ac:dyDescent="0.25">
      <c r="D100" s="85" t="s">
        <v>76</v>
      </c>
      <c r="E100" s="87">
        <v>0</v>
      </c>
      <c r="F100" s="87">
        <v>0</v>
      </c>
      <c r="G100" s="87">
        <v>1</v>
      </c>
      <c r="H100" s="87">
        <v>0</v>
      </c>
      <c r="I100" s="87">
        <v>0</v>
      </c>
      <c r="J100" s="87"/>
      <c r="K100" s="87">
        <v>0.99999999998544808</v>
      </c>
      <c r="L100" s="87">
        <v>4.9476511776447296E-10</v>
      </c>
      <c r="M100" s="87">
        <v>-8.212737157009542E-10</v>
      </c>
      <c r="N100" s="87">
        <v>4.9476511776447296E-10</v>
      </c>
      <c r="O100" s="87">
        <v>9.3132257461547852E-10</v>
      </c>
      <c r="P100" s="87"/>
      <c r="Q100" s="87">
        <v>0.99999999997089617</v>
      </c>
      <c r="R100" s="87">
        <v>3.1199998920783401E-4</v>
      </c>
      <c r="S100" s="87">
        <v>0.17221850217902102</v>
      </c>
      <c r="T100" s="87">
        <v>0.2315816672926303</v>
      </c>
      <c r="U100" s="87">
        <v>0.40411217079963535</v>
      </c>
      <c r="X100" s="85" t="s">
        <v>76</v>
      </c>
      <c r="Y100" s="87">
        <v>1.0322764865122736E-10</v>
      </c>
      <c r="Z100" s="87">
        <v>-8.9130480773746967E-11</v>
      </c>
      <c r="AA100" s="87">
        <v>0</v>
      </c>
      <c r="AB100" s="87">
        <v>0</v>
      </c>
      <c r="AC100" s="87">
        <v>-1.0231815394945443E-12</v>
      </c>
      <c r="AD100" s="87"/>
      <c r="AE100" s="87">
        <v>-2.7284841053187847E-12</v>
      </c>
      <c r="AF100" s="87">
        <v>1.5097612049430609E-10</v>
      </c>
      <c r="AG100" s="87">
        <v>-6.0572347138077021E-10</v>
      </c>
      <c r="AH100" s="87">
        <v>8.0217432696372271E-10</v>
      </c>
      <c r="AI100" s="87">
        <v>0</v>
      </c>
      <c r="AJ100" s="87"/>
      <c r="AK100" s="87">
        <v>-1.8189894035458565E-11</v>
      </c>
      <c r="AL100" s="87">
        <v>-1.0277290130034089E-10</v>
      </c>
      <c r="AM100" s="87">
        <v>7.1850081440061331E-11</v>
      </c>
      <c r="AN100" s="87">
        <v>-8.1126927398145199E-10</v>
      </c>
      <c r="AO100" s="87">
        <v>9.8953023552894592E-10</v>
      </c>
      <c r="AR100" s="85" t="s">
        <v>76</v>
      </c>
      <c r="AS100" s="87" t="e">
        <f t="shared" ref="AS100:AT100" si="131">(AS53+AS55-AS60)-AS62</f>
        <v>#VALUE!</v>
      </c>
      <c r="AT100" s="87" t="e">
        <f t="shared" si="131"/>
        <v>#VALUE!</v>
      </c>
      <c r="AU100" s="87" t="e">
        <f>(AU53+AU55-AU60)-AU62</f>
        <v>#VALUE!</v>
      </c>
      <c r="AV100" s="87" t="e">
        <f>(AV53+AV55-AV60)-AV62</f>
        <v>#VALUE!</v>
      </c>
      <c r="AW100" s="87" t="e">
        <f t="shared" ref="AW100" si="132">(AW53+AW55-AW60)-AW62</f>
        <v>#VALUE!</v>
      </c>
      <c r="AX100" s="87"/>
      <c r="AY100" s="87" t="e">
        <f t="shared" ref="AY100:AZ100" si="133">(AY53+AY55-AY60)-AY62</f>
        <v>#VALUE!</v>
      </c>
      <c r="AZ100" s="87" t="e">
        <f t="shared" si="133"/>
        <v>#VALUE!</v>
      </c>
      <c r="BA100" s="87" t="e">
        <f>(BA53+BA55-BA60)-BA62</f>
        <v>#VALUE!</v>
      </c>
      <c r="BB100" s="87" t="e">
        <f t="shared" ref="BB100:BC100" si="134">(BB53+BB55-BB60)-BB62</f>
        <v>#VALUE!</v>
      </c>
      <c r="BC100" s="87" t="e">
        <f t="shared" si="134"/>
        <v>#VALUE!</v>
      </c>
      <c r="BD100" s="87"/>
      <c r="BE100" s="87" t="e">
        <f t="shared" ref="BE100:BF100" si="135">(BE53+BE55-BE60)-BE62</f>
        <v>#VALUE!</v>
      </c>
      <c r="BF100" s="87" t="e">
        <f t="shared" si="135"/>
        <v>#VALUE!</v>
      </c>
      <c r="BG100" s="87" t="e">
        <f>(BG53+BG55-BG60)-BG62</f>
        <v>#VALUE!</v>
      </c>
      <c r="BH100" s="87" t="e">
        <f t="shared" ref="BH100:BI100" si="136">(BH53+BH55-BH60)-BH62</f>
        <v>#VALUE!</v>
      </c>
      <c r="BI100" s="87" t="e">
        <f t="shared" si="136"/>
        <v>#VALUE!</v>
      </c>
    </row>
    <row r="101" spans="1:61" s="85" customFormat="1" ht="13.2" x14ac:dyDescent="0.25"/>
    <row r="102" spans="1:61" outlineLevel="1" x14ac:dyDescent="0.3">
      <c r="A102" s="63" t="s">
        <v>170</v>
      </c>
      <c r="B102" s="52" t="s">
        <v>207</v>
      </c>
      <c r="C102" s="63"/>
      <c r="D102" s="52" t="s">
        <v>77</v>
      </c>
      <c r="E102" s="66">
        <v>155115.20635081301</v>
      </c>
      <c r="F102" s="66">
        <v>-155456.579225453</v>
      </c>
      <c r="G102" s="66">
        <v>0</v>
      </c>
      <c r="H102" s="66">
        <v>0</v>
      </c>
      <c r="I102" s="66">
        <v>-341.37287464023603</v>
      </c>
      <c r="J102" s="66"/>
      <c r="K102" s="66">
        <v>155998.139566739</v>
      </c>
      <c r="L102" s="66">
        <v>148349.01057736401</v>
      </c>
      <c r="M102" s="66">
        <v>147179.264262754</v>
      </c>
      <c r="N102" s="66">
        <v>149808.06663990699</v>
      </c>
      <c r="O102" s="66">
        <v>601334.48104676406</v>
      </c>
      <c r="P102" s="66"/>
      <c r="Q102" s="66">
        <v>167591.98222239199</v>
      </c>
      <c r="R102" s="66">
        <v>171134.28260229301</v>
      </c>
      <c r="S102" s="66">
        <v>156577.192163014</v>
      </c>
      <c r="T102" s="66">
        <v>168394.19818288099</v>
      </c>
      <c r="U102" s="66">
        <v>663697.65517058002</v>
      </c>
      <c r="W102" s="63"/>
      <c r="X102" s="52" t="s">
        <v>77</v>
      </c>
      <c r="Y102" s="64">
        <v>2370.8573140200169</v>
      </c>
      <c r="Z102" s="64">
        <v>-2370.8573140199878</v>
      </c>
      <c r="AA102" s="64">
        <v>0</v>
      </c>
      <c r="AB102" s="64">
        <v>0</v>
      </c>
      <c r="AC102" s="64">
        <v>0</v>
      </c>
      <c r="AD102" s="64"/>
      <c r="AE102" s="64">
        <v>2625.3356027799891</v>
      </c>
      <c r="AF102" s="64">
        <v>2118.0222470800218</v>
      </c>
      <c r="AG102" s="64">
        <v>2177.2272238800069</v>
      </c>
      <c r="AH102" s="64">
        <v>2087.0119821599801</v>
      </c>
      <c r="AI102" s="64">
        <v>9007.5970558990957</v>
      </c>
      <c r="AJ102" s="64"/>
      <c r="AK102" s="64">
        <v>2732.1242775499704</v>
      </c>
      <c r="AL102" s="64">
        <v>2223.5318841900153</v>
      </c>
      <c r="AM102" s="64">
        <v>2135.3009806599875</v>
      </c>
      <c r="AN102" s="64">
        <v>2310.5139526999847</v>
      </c>
      <c r="AO102" s="64">
        <v>9401.4710951000452</v>
      </c>
      <c r="AQ102" s="63"/>
      <c r="AR102" s="52" t="s">
        <v>77</v>
      </c>
      <c r="AS102" s="66" t="e">
        <v>#VALUE!</v>
      </c>
      <c r="AT102" s="66" t="e">
        <v>#VALUE!</v>
      </c>
      <c r="AU102" s="66" t="e">
        <v>#VALUE!</v>
      </c>
      <c r="AV102" s="66" t="e">
        <v>#VALUE!</v>
      </c>
      <c r="AW102" s="66" t="e">
        <v>#VALUE!</v>
      </c>
      <c r="AX102" s="66"/>
      <c r="AY102" s="66" t="e">
        <v>#VALUE!</v>
      </c>
      <c r="AZ102" s="66" t="e">
        <v>#VALUE!</v>
      </c>
      <c r="BA102" s="66" t="e">
        <v>#VALUE!</v>
      </c>
      <c r="BB102" s="66" t="e">
        <v>#VALUE!</v>
      </c>
      <c r="BC102" s="66" t="e">
        <v>#VALUE!</v>
      </c>
      <c r="BD102" s="66"/>
      <c r="BE102" s="66" t="e">
        <v>#VALUE!</v>
      </c>
      <c r="BF102" s="66" t="e">
        <v>#VALUE!</v>
      </c>
      <c r="BG102" s="66" t="e">
        <v>#VALUE!</v>
      </c>
      <c r="BH102" s="66" t="e">
        <v>#VALUE!</v>
      </c>
      <c r="BI102" s="66" t="e">
        <v>#VALUE!</v>
      </c>
    </row>
    <row r="103" spans="1:61" outlineLevel="1" x14ac:dyDescent="0.3">
      <c r="A103" s="63" t="s">
        <v>171</v>
      </c>
      <c r="B103" s="52" t="s">
        <v>207</v>
      </c>
      <c r="C103" s="63"/>
      <c r="D103" s="52" t="s">
        <v>78</v>
      </c>
      <c r="E103" s="66">
        <v>192315.86203268002</v>
      </c>
      <c r="F103" s="66">
        <v>-192020.94735694799</v>
      </c>
      <c r="G103" s="66">
        <v>0</v>
      </c>
      <c r="H103" s="66">
        <v>0</v>
      </c>
      <c r="I103" s="66">
        <v>294.914675731888</v>
      </c>
      <c r="J103" s="66"/>
      <c r="K103" s="66">
        <v>187088.58461369699</v>
      </c>
      <c r="L103" s="66">
        <v>197971.654423589</v>
      </c>
      <c r="M103" s="66">
        <v>197889.214307941</v>
      </c>
      <c r="N103" s="66">
        <v>206636.32804052002</v>
      </c>
      <c r="O103" s="66">
        <v>789585.7813857469</v>
      </c>
      <c r="P103" s="66"/>
      <c r="Q103" s="66">
        <v>200959.700701764</v>
      </c>
      <c r="R103" s="66">
        <v>176778.07209170202</v>
      </c>
      <c r="S103" s="66">
        <v>202975.52131119001</v>
      </c>
      <c r="T103" s="66">
        <v>211981.46354682799</v>
      </c>
      <c r="U103" s="66">
        <v>792694.75765148399</v>
      </c>
      <c r="W103" s="63"/>
      <c r="X103" s="52" t="s">
        <v>78</v>
      </c>
      <c r="Y103" s="64">
        <v>1304.6563473200076</v>
      </c>
      <c r="Z103" s="64">
        <v>-1304.6563473199785</v>
      </c>
      <c r="AA103" s="64">
        <v>0</v>
      </c>
      <c r="AB103" s="64">
        <v>0</v>
      </c>
      <c r="AC103" s="64">
        <v>1.9952040020143613E-11</v>
      </c>
      <c r="AD103" s="64"/>
      <c r="AE103" s="64">
        <v>977.87115275999531</v>
      </c>
      <c r="AF103" s="64">
        <v>893.55736738000996</v>
      </c>
      <c r="AG103" s="64">
        <v>727.57916393998312</v>
      </c>
      <c r="AH103" s="64">
        <v>700.23734498000704</v>
      </c>
      <c r="AI103" s="64">
        <v>3299.2450290599372</v>
      </c>
      <c r="AJ103" s="64"/>
      <c r="AK103" s="64">
        <v>944.44441347001703</v>
      </c>
      <c r="AL103" s="64">
        <v>948.94659127001069</v>
      </c>
      <c r="AM103" s="64">
        <v>985.89760364001268</v>
      </c>
      <c r="AN103" s="64">
        <v>1089.3667804999859</v>
      </c>
      <c r="AO103" s="64">
        <v>3968.655388879939</v>
      </c>
      <c r="AQ103" s="63"/>
      <c r="AR103" s="52" t="s">
        <v>78</v>
      </c>
      <c r="AS103" s="66" t="e">
        <v>#VALUE!</v>
      </c>
      <c r="AT103" s="66" t="e">
        <v>#VALUE!</v>
      </c>
      <c r="AU103" s="66" t="e">
        <v>#VALUE!</v>
      </c>
      <c r="AV103" s="66" t="e">
        <v>#VALUE!</v>
      </c>
      <c r="AW103" s="66" t="e">
        <v>#VALUE!</v>
      </c>
      <c r="AX103" s="66"/>
      <c r="AY103" s="66" t="e">
        <v>#VALUE!</v>
      </c>
      <c r="AZ103" s="66" t="e">
        <v>#VALUE!</v>
      </c>
      <c r="BA103" s="66" t="e">
        <v>#VALUE!</v>
      </c>
      <c r="BB103" s="66" t="e">
        <v>#VALUE!</v>
      </c>
      <c r="BC103" s="66" t="e">
        <v>#VALUE!</v>
      </c>
      <c r="BD103" s="66"/>
      <c r="BE103" s="66" t="e">
        <v>#VALUE!</v>
      </c>
      <c r="BF103" s="66" t="e">
        <v>#VALUE!</v>
      </c>
      <c r="BG103" s="66" t="e">
        <v>#VALUE!</v>
      </c>
      <c r="BH103" s="66" t="e">
        <v>#VALUE!</v>
      </c>
      <c r="BI103" s="66" t="e">
        <v>#VALUE!</v>
      </c>
    </row>
    <row r="104" spans="1:61" outlineLevel="1" x14ac:dyDescent="0.3">
      <c r="A104" s="63" t="s">
        <v>172</v>
      </c>
      <c r="B104" s="52" t="s">
        <v>207</v>
      </c>
      <c r="C104" s="63"/>
      <c r="D104" s="52" t="s">
        <v>79</v>
      </c>
      <c r="E104" s="66">
        <v>9107.3363117813005</v>
      </c>
      <c r="F104" s="66">
        <v>-9111.6185887265001</v>
      </c>
      <c r="G104" s="66">
        <v>0</v>
      </c>
      <c r="H104" s="66">
        <v>0</v>
      </c>
      <c r="I104" s="66">
        <v>-4.2822769452005591</v>
      </c>
      <c r="J104" s="66"/>
      <c r="K104" s="66">
        <v>12051.630644923202</v>
      </c>
      <c r="L104" s="66">
        <v>10795.493771917099</v>
      </c>
      <c r="M104" s="66">
        <v>10079.937919214901</v>
      </c>
      <c r="N104" s="66">
        <v>8652.4730972243997</v>
      </c>
      <c r="O104" s="66">
        <v>41579.535433279605</v>
      </c>
      <c r="P104" s="66"/>
      <c r="Q104" s="66">
        <v>10845.642876297301</v>
      </c>
      <c r="R104" s="66">
        <v>12499.4160172345</v>
      </c>
      <c r="S104" s="66">
        <v>11267.512244531001</v>
      </c>
      <c r="T104" s="66">
        <v>11248.563007421601</v>
      </c>
      <c r="U104" s="66">
        <v>45861.134145484401</v>
      </c>
      <c r="W104" s="63"/>
      <c r="X104" s="52" t="s">
        <v>79</v>
      </c>
      <c r="Y104" s="64">
        <v>0</v>
      </c>
      <c r="Z104" s="64">
        <v>0</v>
      </c>
      <c r="AA104" s="64">
        <v>0</v>
      </c>
      <c r="AB104" s="64">
        <v>0</v>
      </c>
      <c r="AC104" s="64">
        <v>0</v>
      </c>
      <c r="AD104" s="64"/>
      <c r="AE104" s="64">
        <v>0</v>
      </c>
      <c r="AF104" s="64">
        <v>0</v>
      </c>
      <c r="AG104" s="64">
        <v>0</v>
      </c>
      <c r="AH104" s="64">
        <v>0</v>
      </c>
      <c r="AI104" s="64">
        <v>0</v>
      </c>
      <c r="AJ104" s="64"/>
      <c r="AK104" s="64">
        <v>0</v>
      </c>
      <c r="AL104" s="64">
        <v>0</v>
      </c>
      <c r="AM104" s="64">
        <v>0</v>
      </c>
      <c r="AN104" s="64">
        <v>0</v>
      </c>
      <c r="AO104" s="64">
        <v>0</v>
      </c>
      <c r="AQ104" s="63"/>
      <c r="AR104" s="52" t="s">
        <v>79</v>
      </c>
      <c r="AS104" s="66" t="e">
        <v>#VALUE!</v>
      </c>
      <c r="AT104" s="66" t="e">
        <v>#VALUE!</v>
      </c>
      <c r="AU104" s="66" t="e">
        <v>#VALUE!</v>
      </c>
      <c r="AV104" s="66" t="e">
        <v>#VALUE!</v>
      </c>
      <c r="AW104" s="66" t="e">
        <v>#VALUE!</v>
      </c>
      <c r="AX104" s="66"/>
      <c r="AY104" s="66" t="e">
        <v>#VALUE!</v>
      </c>
      <c r="AZ104" s="66" t="e">
        <v>#VALUE!</v>
      </c>
      <c r="BA104" s="66" t="e">
        <v>#VALUE!</v>
      </c>
      <c r="BB104" s="66" t="e">
        <v>#VALUE!</v>
      </c>
      <c r="BC104" s="66" t="e">
        <v>#VALUE!</v>
      </c>
      <c r="BD104" s="66"/>
      <c r="BE104" s="66" t="e">
        <v>#VALUE!</v>
      </c>
      <c r="BF104" s="66" t="e">
        <v>#VALUE!</v>
      </c>
      <c r="BG104" s="66" t="e">
        <v>#VALUE!</v>
      </c>
      <c r="BH104" s="66" t="e">
        <v>#VALUE!</v>
      </c>
      <c r="BI104" s="66" t="e">
        <v>#VALUE!</v>
      </c>
    </row>
    <row r="105" spans="1:61" outlineLevel="1" x14ac:dyDescent="0.3">
      <c r="A105" s="63" t="s">
        <v>173</v>
      </c>
      <c r="B105" s="52" t="s">
        <v>207</v>
      </c>
      <c r="C105" s="63"/>
      <c r="D105" s="52" t="s">
        <v>80</v>
      </c>
      <c r="E105" s="66">
        <v>-6.8808640493000004</v>
      </c>
      <c r="F105" s="66">
        <v>6.9511502016</v>
      </c>
      <c r="G105" s="66">
        <v>0</v>
      </c>
      <c r="H105" s="66">
        <v>0</v>
      </c>
      <c r="I105" s="66">
        <v>7.0286152300000099E-2</v>
      </c>
      <c r="J105" s="66"/>
      <c r="K105" s="66">
        <v>119.02893481150001</v>
      </c>
      <c r="L105" s="66">
        <v>-181.60497791180001</v>
      </c>
      <c r="M105" s="66">
        <v>54.264729312500002</v>
      </c>
      <c r="N105" s="66">
        <v>-89.973476238200007</v>
      </c>
      <c r="O105" s="66">
        <v>-98.284790025999996</v>
      </c>
      <c r="P105" s="66"/>
      <c r="Q105" s="66">
        <v>212.54512730100001</v>
      </c>
      <c r="R105" s="66">
        <v>187.3593297452</v>
      </c>
      <c r="S105" s="66">
        <v>115.2224490606</v>
      </c>
      <c r="T105" s="66">
        <v>335.97535745649998</v>
      </c>
      <c r="U105" s="66">
        <v>851.10226356329997</v>
      </c>
      <c r="W105" s="63"/>
      <c r="X105" s="52" t="s">
        <v>80</v>
      </c>
      <c r="Y105" s="64">
        <v>0</v>
      </c>
      <c r="Z105" s="64">
        <v>0</v>
      </c>
      <c r="AA105" s="64">
        <v>0</v>
      </c>
      <c r="AB105" s="64">
        <v>0</v>
      </c>
      <c r="AC105" s="64">
        <v>0</v>
      </c>
      <c r="AD105" s="64"/>
      <c r="AE105" s="64">
        <v>0</v>
      </c>
      <c r="AF105" s="64">
        <v>0</v>
      </c>
      <c r="AG105" s="64">
        <v>0</v>
      </c>
      <c r="AH105" s="64">
        <v>0</v>
      </c>
      <c r="AI105" s="64">
        <v>0</v>
      </c>
      <c r="AJ105" s="64"/>
      <c r="AK105" s="64">
        <v>0</v>
      </c>
      <c r="AL105" s="64">
        <v>0</v>
      </c>
      <c r="AM105" s="64">
        <v>0</v>
      </c>
      <c r="AN105" s="64">
        <v>0</v>
      </c>
      <c r="AO105" s="64">
        <v>0</v>
      </c>
      <c r="AQ105" s="63"/>
      <c r="AR105" s="52" t="s">
        <v>80</v>
      </c>
      <c r="AS105" s="66" t="e">
        <v>#VALUE!</v>
      </c>
      <c r="AT105" s="66" t="e">
        <v>#VALUE!</v>
      </c>
      <c r="AU105" s="66" t="e">
        <v>#VALUE!</v>
      </c>
      <c r="AV105" s="66" t="e">
        <v>#VALUE!</v>
      </c>
      <c r="AW105" s="66" t="e">
        <v>#VALUE!</v>
      </c>
      <c r="AX105" s="66"/>
      <c r="AY105" s="66" t="e">
        <v>#VALUE!</v>
      </c>
      <c r="AZ105" s="66" t="e">
        <v>#VALUE!</v>
      </c>
      <c r="BA105" s="66" t="e">
        <v>#VALUE!</v>
      </c>
      <c r="BB105" s="66" t="e">
        <v>#VALUE!</v>
      </c>
      <c r="BC105" s="66" t="e">
        <v>#VALUE!</v>
      </c>
      <c r="BD105" s="66"/>
      <c r="BE105" s="66" t="e">
        <v>#VALUE!</v>
      </c>
      <c r="BF105" s="66" t="e">
        <v>#VALUE!</v>
      </c>
      <c r="BG105" s="66" t="e">
        <v>#VALUE!</v>
      </c>
      <c r="BH105" s="66" t="e">
        <v>#VALUE!</v>
      </c>
      <c r="BI105" s="66" t="e">
        <v>#VALUE!</v>
      </c>
    </row>
    <row r="106" spans="1:61" s="85" customFormat="1" ht="16.2" thickBot="1" x14ac:dyDescent="0.35">
      <c r="D106" s="69" t="s">
        <v>40</v>
      </c>
      <c r="E106" s="89">
        <v>356531.523831225</v>
      </c>
      <c r="F106" s="89">
        <v>-356582.1940209259</v>
      </c>
      <c r="G106" s="89">
        <v>0</v>
      </c>
      <c r="H106" s="89">
        <v>0</v>
      </c>
      <c r="I106" s="89">
        <v>-50.670189701248596</v>
      </c>
      <c r="J106" s="89"/>
      <c r="K106" s="89">
        <v>355257.38376017066</v>
      </c>
      <c r="L106" s="89">
        <v>356934.55379495828</v>
      </c>
      <c r="M106" s="89">
        <v>355202.68121922243</v>
      </c>
      <c r="N106" s="89">
        <v>365006.89430141321</v>
      </c>
      <c r="O106" s="89">
        <v>1432401.5130757645</v>
      </c>
      <c r="P106" s="89"/>
      <c r="Q106" s="89">
        <v>379609.87092775427</v>
      </c>
      <c r="R106" s="89">
        <v>360599.13004097471</v>
      </c>
      <c r="S106" s="89">
        <v>370935.44816779561</v>
      </c>
      <c r="T106" s="89">
        <v>391960.20009458711</v>
      </c>
      <c r="U106" s="89">
        <v>1503104.6492311116</v>
      </c>
      <c r="X106" s="69" t="s">
        <v>40</v>
      </c>
      <c r="Y106" s="64">
        <v>3675.5136613399955</v>
      </c>
      <c r="Z106" s="64">
        <v>-3675.5136613399955</v>
      </c>
      <c r="AA106" s="64">
        <v>0</v>
      </c>
      <c r="AB106" s="64">
        <v>0</v>
      </c>
      <c r="AC106" s="64">
        <v>1.9952040020143613E-11</v>
      </c>
      <c r="AD106" s="64"/>
      <c r="AE106" s="64">
        <v>3603.2067555399844</v>
      </c>
      <c r="AF106" s="64">
        <v>3011.5796144600026</v>
      </c>
      <c r="AG106" s="64">
        <v>2904.8063878200483</v>
      </c>
      <c r="AH106" s="64">
        <v>2787.2493271400454</v>
      </c>
      <c r="AI106" s="64">
        <v>12306.842084959149</v>
      </c>
      <c r="AJ106" s="64"/>
      <c r="AK106" s="64">
        <v>3676.5686910199584</v>
      </c>
      <c r="AL106" s="64">
        <v>3172.4784754600259</v>
      </c>
      <c r="AM106" s="64">
        <v>3121.1985843000002</v>
      </c>
      <c r="AN106" s="64">
        <v>3399.8807331999997</v>
      </c>
      <c r="AO106" s="64">
        <v>13370.126483980101</v>
      </c>
      <c r="AR106" s="69" t="s">
        <v>40</v>
      </c>
      <c r="AS106" s="89" t="e">
        <f t="shared" ref="AS106:AT106" si="137">SUM(AS102:AS105)</f>
        <v>#VALUE!</v>
      </c>
      <c r="AT106" s="89" t="e">
        <f t="shared" si="137"/>
        <v>#VALUE!</v>
      </c>
      <c r="AU106" s="89" t="e">
        <f>SUM(AU102:AU105)</f>
        <v>#VALUE!</v>
      </c>
      <c r="AV106" s="89" t="e">
        <f>SUM(AV102:AV105)</f>
        <v>#VALUE!</v>
      </c>
      <c r="AW106" s="89" t="e">
        <f t="shared" ref="AW106" si="138">SUM(AW102:AW105)</f>
        <v>#VALUE!</v>
      </c>
      <c r="AX106" s="89"/>
      <c r="AY106" s="89" t="e">
        <f t="shared" ref="AY106:AZ106" si="139">SUM(AY102:AY105)</f>
        <v>#VALUE!</v>
      </c>
      <c r="AZ106" s="89" t="e">
        <f t="shared" si="139"/>
        <v>#VALUE!</v>
      </c>
      <c r="BA106" s="89" t="e">
        <f>SUM(BA102:BA105)</f>
        <v>#VALUE!</v>
      </c>
      <c r="BB106" s="89" t="e">
        <f t="shared" ref="BB106:BC106" si="140">SUM(BB102:BB105)</f>
        <v>#VALUE!</v>
      </c>
      <c r="BC106" s="89" t="e">
        <f t="shared" si="140"/>
        <v>#VALUE!</v>
      </c>
      <c r="BD106" s="89"/>
      <c r="BE106" s="89" t="e">
        <f t="shared" ref="BE106:BF106" si="141">SUM(BE102:BE105)</f>
        <v>#VALUE!</v>
      </c>
      <c r="BF106" s="89" t="e">
        <f t="shared" si="141"/>
        <v>#VALUE!</v>
      </c>
      <c r="BG106" s="89" t="e">
        <f>SUM(BG102:BG105)</f>
        <v>#VALUE!</v>
      </c>
      <c r="BH106" s="89" t="e">
        <f t="shared" ref="BH106:BI106" si="142">SUM(BH102:BH105)</f>
        <v>#VALUE!</v>
      </c>
      <c r="BI106" s="89" t="e">
        <f t="shared" si="142"/>
        <v>#VALUE!</v>
      </c>
    </row>
    <row r="107" spans="1:61" s="85" customFormat="1" ht="13.8" thickTop="1" x14ac:dyDescent="0.25"/>
    <row r="108" spans="1:61" s="85" customFormat="1" ht="13.2" x14ac:dyDescent="0.25"/>
    <row r="109" spans="1:61" s="85" customFormat="1" ht="13.2" x14ac:dyDescent="0.25"/>
    <row r="110" spans="1:61" s="85" customFormat="1" ht="13.2" x14ac:dyDescent="0.25"/>
    <row r="111" spans="1:61" s="85" customFormat="1" ht="13.2" x14ac:dyDescent="0.25"/>
    <row r="112" spans="1:61" s="85" customFormat="1" x14ac:dyDescent="0.3">
      <c r="B112" s="69" t="s">
        <v>174</v>
      </c>
    </row>
    <row r="113" spans="1:61" x14ac:dyDescent="0.3">
      <c r="A113" s="63" t="s">
        <v>175</v>
      </c>
      <c r="B113" s="52" t="s">
        <v>207</v>
      </c>
      <c r="C113" s="63"/>
      <c r="D113" s="52" t="s">
        <v>207</v>
      </c>
      <c r="E113" s="66">
        <v>-2.11139147035126</v>
      </c>
      <c r="F113" s="66">
        <v>-4675101.2993095899</v>
      </c>
      <c r="G113" s="66">
        <v>-4675101.2993095899</v>
      </c>
      <c r="H113" s="66">
        <v>-4675101.2993095899</v>
      </c>
      <c r="I113" s="66">
        <v>-4675101.2993095899</v>
      </c>
      <c r="J113" s="66"/>
      <c r="K113" s="66">
        <v>-8.3997903577983399E-4</v>
      </c>
      <c r="L113" s="66">
        <v>1.0672917025513001E-3</v>
      </c>
      <c r="M113" s="66">
        <v>-4.0040923863183697E-2</v>
      </c>
      <c r="N113" s="66">
        <v>4.0158368228003402E-4</v>
      </c>
      <c r="O113" s="66">
        <v>4.0158368228003402E-4</v>
      </c>
      <c r="P113" s="66"/>
      <c r="Q113" s="66">
        <v>7.2040829807519893E-5</v>
      </c>
      <c r="R113" s="66">
        <v>-1.0133188613578701</v>
      </c>
      <c r="S113" s="66">
        <v>-0.85163120112824298</v>
      </c>
      <c r="T113" s="66">
        <v>-2.3908088442562097</v>
      </c>
      <c r="U113" s="66">
        <v>-2.3908088442562097</v>
      </c>
      <c r="W113" s="63"/>
      <c r="X113" s="52" t="s">
        <v>207</v>
      </c>
      <c r="Y113" s="66">
        <v>-2.1113914608145099</v>
      </c>
      <c r="Z113" s="66">
        <v>-4675101.2993095899</v>
      </c>
      <c r="AA113" s="66">
        <v>-4675101.2993095899</v>
      </c>
      <c r="AB113" s="66">
        <v>-4675101.2993095899</v>
      </c>
      <c r="AC113" s="66">
        <v>-4675101.2993095899</v>
      </c>
      <c r="AD113" s="66"/>
      <c r="AE113" s="66">
        <v>-8.3997879736125505E-4</v>
      </c>
      <c r="AF113" s="66">
        <v>1.0672917025513001E-3</v>
      </c>
      <c r="AG113" s="66">
        <v>-4.0040922194253703E-2</v>
      </c>
      <c r="AH113" s="66">
        <v>4.0159321902319802E-4</v>
      </c>
      <c r="AI113" s="66">
        <v>4.0159321902319802E-4</v>
      </c>
      <c r="AJ113" s="66"/>
      <c r="AK113" s="66">
        <v>7.2040829807519893E-5</v>
      </c>
      <c r="AL113" s="66">
        <v>-1.0133188613578701</v>
      </c>
      <c r="AM113" s="66">
        <v>-0.85163120088982391</v>
      </c>
      <c r="AN113" s="66">
        <v>-2.3908088452098899</v>
      </c>
      <c r="AO113" s="66">
        <v>-2.3908088452098899</v>
      </c>
      <c r="AQ113" s="63"/>
      <c r="AR113" s="52" t="s">
        <v>207</v>
      </c>
      <c r="AS113" s="66" t="e">
        <v>#VALUE!</v>
      </c>
      <c r="AT113" s="66" t="e">
        <v>#VALUE!</v>
      </c>
      <c r="AU113" s="66" t="e">
        <v>#VALUE!</v>
      </c>
      <c r="AV113" s="66" t="e">
        <v>#VALUE!</v>
      </c>
      <c r="AW113" s="66" t="e">
        <v>#VALUE!</v>
      </c>
      <c r="AX113" s="66"/>
      <c r="AY113" s="66" t="e">
        <v>#VALUE!</v>
      </c>
      <c r="AZ113" s="66" t="e">
        <v>#VALUE!</v>
      </c>
      <c r="BA113" s="66" t="e">
        <v>#VALUE!</v>
      </c>
      <c r="BB113" s="66" t="e">
        <v>#VALUE!</v>
      </c>
      <c r="BC113" s="66" t="e">
        <v>#VALUE!</v>
      </c>
      <c r="BD113" s="66"/>
      <c r="BE113" s="66" t="e">
        <v>#VALUE!</v>
      </c>
      <c r="BF113" s="66" t="e">
        <v>#VALUE!</v>
      </c>
      <c r="BG113" s="66" t="e">
        <v>#VALUE!</v>
      </c>
      <c r="BH113" s="66" t="e">
        <v>#VALUE!</v>
      </c>
      <c r="BI113" s="66" t="e">
        <v>#VALUE!</v>
      </c>
    </row>
    <row r="114" spans="1:61" x14ac:dyDescent="0.3">
      <c r="A114" s="63" t="s">
        <v>176</v>
      </c>
      <c r="B114" s="52" t="s">
        <v>207</v>
      </c>
      <c r="C114" s="63"/>
      <c r="D114" s="52" t="s">
        <v>207</v>
      </c>
      <c r="E114" s="66">
        <v>3.3131800001591595E-5</v>
      </c>
      <c r="F114" s="66">
        <v>-3.3232600000608797E-5</v>
      </c>
      <c r="G114" s="66">
        <v>0</v>
      </c>
      <c r="H114" s="66">
        <v>0</v>
      </c>
      <c r="I114" s="66">
        <v>-1.0079999901722901E-7</v>
      </c>
      <c r="J114" s="66"/>
      <c r="K114" s="66">
        <v>7.6824190013576304E-4</v>
      </c>
      <c r="L114" s="66">
        <v>1.4399799989291801E-4</v>
      </c>
      <c r="M114" s="66">
        <v>0.98764739870006701</v>
      </c>
      <c r="N114" s="66">
        <v>-0.98547315139982694</v>
      </c>
      <c r="O114" s="66">
        <v>3.0864872002688299E-3</v>
      </c>
      <c r="P114" s="66"/>
      <c r="Q114" s="66">
        <v>-9.0141227815365686E-15</v>
      </c>
      <c r="R114" s="66">
        <v>5.2194300500044796E-2</v>
      </c>
      <c r="S114" s="66">
        <v>-5.3427881800220296E-2</v>
      </c>
      <c r="T114" s="66">
        <v>-2.1359153899888E-2</v>
      </c>
      <c r="U114" s="66">
        <v>-2.25927352000726E-2</v>
      </c>
      <c r="W114" s="63"/>
      <c r="X114" s="52" t="s">
        <v>207</v>
      </c>
      <c r="Y114" s="66">
        <v>3.3131800001591595E-5</v>
      </c>
      <c r="Z114" s="66">
        <v>-3.3232600000608797E-5</v>
      </c>
      <c r="AA114" s="66">
        <v>0</v>
      </c>
      <c r="AB114" s="66">
        <v>0</v>
      </c>
      <c r="AC114" s="66">
        <v>-1.0079999901722901E-7</v>
      </c>
      <c r="AD114" s="66"/>
      <c r="AE114" s="66">
        <v>7.6824190013576304E-4</v>
      </c>
      <c r="AF114" s="66">
        <v>1.4399799989291801E-4</v>
      </c>
      <c r="AG114" s="66">
        <v>0.98764739870006701</v>
      </c>
      <c r="AH114" s="66">
        <v>-0.98547315139982694</v>
      </c>
      <c r="AI114" s="66">
        <v>3.0864872002688299E-3</v>
      </c>
      <c r="AJ114" s="66"/>
      <c r="AK114" s="66">
        <v>-9.0141227815365686E-15</v>
      </c>
      <c r="AL114" s="66">
        <v>5.2194300500044796E-2</v>
      </c>
      <c r="AM114" s="66">
        <v>-5.3427881800220296E-2</v>
      </c>
      <c r="AN114" s="66">
        <v>-2.1359153899888E-2</v>
      </c>
      <c r="AO114" s="66">
        <v>-2.25927352000726E-2</v>
      </c>
      <c r="AQ114" s="63"/>
      <c r="AR114" s="52" t="s">
        <v>207</v>
      </c>
      <c r="AS114" s="66" t="e">
        <v>#VALUE!</v>
      </c>
      <c r="AT114" s="66" t="e">
        <v>#VALUE!</v>
      </c>
      <c r="AU114" s="66" t="e">
        <v>#VALUE!</v>
      </c>
      <c r="AV114" s="66" t="e">
        <v>#VALUE!</v>
      </c>
      <c r="AW114" s="66" t="e">
        <v>#VALUE!</v>
      </c>
      <c r="AX114" s="66"/>
      <c r="AY114" s="66" t="e">
        <v>#VALUE!</v>
      </c>
      <c r="AZ114" s="66" t="e">
        <v>#VALUE!</v>
      </c>
      <c r="BA114" s="66" t="e">
        <v>#VALUE!</v>
      </c>
      <c r="BB114" s="66" t="e">
        <v>#VALUE!</v>
      </c>
      <c r="BC114" s="66" t="e">
        <v>#VALUE!</v>
      </c>
      <c r="BD114" s="66"/>
      <c r="BE114" s="66" t="e">
        <v>#VALUE!</v>
      </c>
      <c r="BF114" s="66" t="e">
        <v>#VALUE!</v>
      </c>
      <c r="BG114" s="66" t="e">
        <v>#VALUE!</v>
      </c>
      <c r="BH114" s="66" t="e">
        <v>#VALUE!</v>
      </c>
      <c r="BI114" s="66" t="e">
        <v>#VALUE!</v>
      </c>
    </row>
    <row r="115" spans="1:61" x14ac:dyDescent="0.3">
      <c r="A115" s="63" t="s">
        <v>177</v>
      </c>
      <c r="B115" s="52" t="s">
        <v>207</v>
      </c>
      <c r="C115" s="63"/>
      <c r="D115" s="52" t="s">
        <v>207</v>
      </c>
      <c r="E115" s="66">
        <v>1.9993215000018E-3</v>
      </c>
      <c r="F115" s="66">
        <v>-1.9979148999938203E-3</v>
      </c>
      <c r="G115" s="66">
        <v>0</v>
      </c>
      <c r="H115" s="66">
        <v>0</v>
      </c>
      <c r="I115" s="66">
        <v>1.40660000798221E-6</v>
      </c>
      <c r="J115" s="66"/>
      <c r="K115" s="66">
        <v>-2.5959759998841E-4</v>
      </c>
      <c r="L115" s="66">
        <v>2.39847099959661E-4</v>
      </c>
      <c r="M115" s="66">
        <v>3.0797999352216698E-6</v>
      </c>
      <c r="N115" s="66">
        <v>3.0241700011538299E-4</v>
      </c>
      <c r="O115" s="66">
        <v>2.8574630002185602E-4</v>
      </c>
      <c r="P115" s="66"/>
      <c r="Q115" s="66">
        <v>-4.1724839997186802E-4</v>
      </c>
      <c r="R115" s="66">
        <v>7.18688299981295E-4</v>
      </c>
      <c r="S115" s="66">
        <v>6.4411999888306989E-5</v>
      </c>
      <c r="T115" s="66">
        <v>-5.5226987600018602E-2</v>
      </c>
      <c r="U115" s="66">
        <v>-5.4861135700120897E-2</v>
      </c>
      <c r="W115" s="63"/>
      <c r="X115" s="52" t="s">
        <v>207</v>
      </c>
      <c r="Y115" s="66">
        <v>1.9993215000018E-3</v>
      </c>
      <c r="Z115" s="66">
        <v>-1.9979148999938203E-3</v>
      </c>
      <c r="AA115" s="66">
        <v>0</v>
      </c>
      <c r="AB115" s="66">
        <v>0</v>
      </c>
      <c r="AC115" s="66">
        <v>1.40660000798221E-6</v>
      </c>
      <c r="AD115" s="66"/>
      <c r="AE115" s="66">
        <v>-2.5959759998841E-4</v>
      </c>
      <c r="AF115" s="66">
        <v>2.39847099959661E-4</v>
      </c>
      <c r="AG115" s="66">
        <v>3.0797999352216698E-6</v>
      </c>
      <c r="AH115" s="66">
        <v>3.0241700011538299E-4</v>
      </c>
      <c r="AI115" s="66">
        <v>2.8574630002185602E-4</v>
      </c>
      <c r="AJ115" s="66"/>
      <c r="AK115" s="66">
        <v>-4.1724839997186802E-4</v>
      </c>
      <c r="AL115" s="66">
        <v>7.18688299981295E-4</v>
      </c>
      <c r="AM115" s="66">
        <v>6.4411999888306989E-5</v>
      </c>
      <c r="AN115" s="66">
        <v>-5.5226987600018602E-2</v>
      </c>
      <c r="AO115" s="66">
        <v>-5.4861135700120897E-2</v>
      </c>
      <c r="AQ115" s="63"/>
      <c r="AR115" s="52" t="s">
        <v>207</v>
      </c>
      <c r="AS115" s="66" t="e">
        <v>#VALUE!</v>
      </c>
      <c r="AT115" s="66" t="e">
        <v>#VALUE!</v>
      </c>
      <c r="AU115" s="66" t="e">
        <v>#VALUE!</v>
      </c>
      <c r="AV115" s="66" t="e">
        <v>#VALUE!</v>
      </c>
      <c r="AW115" s="66" t="e">
        <v>#VALUE!</v>
      </c>
      <c r="AX115" s="66"/>
      <c r="AY115" s="66" t="e">
        <v>#VALUE!</v>
      </c>
      <c r="AZ115" s="66" t="e">
        <v>#VALUE!</v>
      </c>
      <c r="BA115" s="66" t="e">
        <v>#VALUE!</v>
      </c>
      <c r="BB115" s="66" t="e">
        <v>#VALUE!</v>
      </c>
      <c r="BC115" s="66" t="e">
        <v>#VALUE!</v>
      </c>
      <c r="BD115" s="66"/>
      <c r="BE115" s="66" t="e">
        <v>#VALUE!</v>
      </c>
      <c r="BF115" s="66" t="e">
        <v>#VALUE!</v>
      </c>
      <c r="BG115" s="66" t="e">
        <v>#VALUE!</v>
      </c>
      <c r="BH115" s="66" t="e">
        <v>#VALUE!</v>
      </c>
      <c r="BI115" s="66" t="e">
        <v>#VALUE!</v>
      </c>
    </row>
    <row r="116" spans="1:61" x14ac:dyDescent="0.3">
      <c r="A116" s="63" t="s">
        <v>50</v>
      </c>
      <c r="B116" s="52" t="s">
        <v>207</v>
      </c>
      <c r="C116" s="63"/>
      <c r="D116" s="52" t="s">
        <v>207</v>
      </c>
      <c r="E116" s="66">
        <v>61657.201459331802</v>
      </c>
      <c r="F116" s="66">
        <v>-61676.491548666199</v>
      </c>
      <c r="G116" s="66">
        <v>0</v>
      </c>
      <c r="H116" s="66">
        <v>0</v>
      </c>
      <c r="I116" s="66">
        <v>-19.290089334400001</v>
      </c>
      <c r="J116" s="66"/>
      <c r="K116" s="66">
        <v>25120.662514969899</v>
      </c>
      <c r="L116" s="66">
        <v>0.88083386569842692</v>
      </c>
      <c r="M116" s="66">
        <v>-7.3552426788955905E-2</v>
      </c>
      <c r="N116" s="66">
        <v>7517.4973437601602</v>
      </c>
      <c r="O116" s="66">
        <v>32638.967140168999</v>
      </c>
      <c r="P116" s="66"/>
      <c r="Q116" s="66">
        <v>-3234</v>
      </c>
      <c r="R116" s="66">
        <v>4372.4264366849993</v>
      </c>
      <c r="S116" s="66">
        <v>1.5626589953899401E-4</v>
      </c>
      <c r="T116" s="66">
        <v>-4.8917584984986995</v>
      </c>
      <c r="U116" s="66">
        <v>1133.5348344524</v>
      </c>
      <c r="W116" s="63"/>
      <c r="X116" s="52" t="s">
        <v>207</v>
      </c>
      <c r="Y116" s="66">
        <v>61657.201459331802</v>
      </c>
      <c r="Z116" s="66">
        <v>-61676.491548666199</v>
      </c>
      <c r="AA116" s="66">
        <v>0</v>
      </c>
      <c r="AB116" s="66">
        <v>0</v>
      </c>
      <c r="AC116" s="66">
        <v>-19.290089334400001</v>
      </c>
      <c r="AD116" s="66"/>
      <c r="AE116" s="66">
        <v>25120.662514969899</v>
      </c>
      <c r="AF116" s="66">
        <v>0.88083386569842692</v>
      </c>
      <c r="AG116" s="66">
        <v>-7.3552426788955905E-2</v>
      </c>
      <c r="AH116" s="66">
        <v>7517.4973437601602</v>
      </c>
      <c r="AI116" s="66">
        <v>32638.967140168999</v>
      </c>
      <c r="AJ116" s="66"/>
      <c r="AK116" s="66">
        <v>-3234</v>
      </c>
      <c r="AL116" s="66">
        <v>4372.4264366849993</v>
      </c>
      <c r="AM116" s="66">
        <v>1.5626589953899401E-4</v>
      </c>
      <c r="AN116" s="66">
        <v>-4.8917584984986995</v>
      </c>
      <c r="AO116" s="66">
        <v>1133.5348344524</v>
      </c>
      <c r="AQ116" s="63"/>
      <c r="AR116" s="52" t="s">
        <v>207</v>
      </c>
      <c r="AS116" s="66" t="e">
        <v>#VALUE!</v>
      </c>
      <c r="AT116" s="66" t="e">
        <v>#VALUE!</v>
      </c>
      <c r="AU116" s="66" t="e">
        <v>#VALUE!</v>
      </c>
      <c r="AV116" s="66" t="e">
        <v>#VALUE!</v>
      </c>
      <c r="AW116" s="66" t="e">
        <v>#VALUE!</v>
      </c>
      <c r="AX116" s="66"/>
      <c r="AY116" s="66" t="e">
        <v>#VALUE!</v>
      </c>
      <c r="AZ116" s="66" t="e">
        <v>#VALUE!</v>
      </c>
      <c r="BA116" s="66" t="e">
        <v>#VALUE!</v>
      </c>
      <c r="BB116" s="66" t="e">
        <v>#VALUE!</v>
      </c>
      <c r="BC116" s="66" t="e">
        <v>#VALUE!</v>
      </c>
      <c r="BD116" s="66"/>
      <c r="BE116" s="66" t="e">
        <v>#VALUE!</v>
      </c>
      <c r="BF116" s="66" t="e">
        <v>#VALUE!</v>
      </c>
      <c r="BG116" s="66" t="e">
        <v>#VALUE!</v>
      </c>
      <c r="BH116" s="66" t="e">
        <v>#VALUE!</v>
      </c>
      <c r="BI116" s="66" t="e">
        <v>#VALUE!</v>
      </c>
    </row>
    <row r="117" spans="1:61" x14ac:dyDescent="0.3">
      <c r="A117" s="63" t="s">
        <v>178</v>
      </c>
      <c r="B117" s="52" t="s">
        <v>207</v>
      </c>
      <c r="C117" s="63"/>
      <c r="D117" s="52" t="s">
        <v>207</v>
      </c>
      <c r="E117" s="66">
        <v>0</v>
      </c>
      <c r="F117" s="66">
        <v>0</v>
      </c>
      <c r="G117" s="66">
        <v>0</v>
      </c>
      <c r="H117" s="66">
        <v>0</v>
      </c>
      <c r="I117" s="66">
        <v>0</v>
      </c>
      <c r="J117" s="66"/>
      <c r="K117" s="66">
        <v>0</v>
      </c>
      <c r="L117" s="66">
        <v>0</v>
      </c>
      <c r="M117" s="66">
        <v>0</v>
      </c>
      <c r="N117" s="66">
        <v>0</v>
      </c>
      <c r="O117" s="66">
        <v>0</v>
      </c>
      <c r="P117" s="66"/>
      <c r="Q117" s="66">
        <v>0</v>
      </c>
      <c r="R117" s="66">
        <v>0</v>
      </c>
      <c r="S117" s="66">
        <v>0</v>
      </c>
      <c r="T117" s="66">
        <v>0</v>
      </c>
      <c r="U117" s="66">
        <v>0</v>
      </c>
      <c r="W117" s="63"/>
      <c r="X117" s="52" t="s">
        <v>207</v>
      </c>
      <c r="Y117" s="66">
        <v>0</v>
      </c>
      <c r="Z117" s="66">
        <v>0</v>
      </c>
      <c r="AA117" s="66">
        <v>0</v>
      </c>
      <c r="AB117" s="66">
        <v>0</v>
      </c>
      <c r="AC117" s="66">
        <v>0</v>
      </c>
      <c r="AD117" s="66"/>
      <c r="AE117" s="66">
        <v>0</v>
      </c>
      <c r="AF117" s="66">
        <v>0</v>
      </c>
      <c r="AG117" s="66">
        <v>0</v>
      </c>
      <c r="AH117" s="66">
        <v>0</v>
      </c>
      <c r="AI117" s="66">
        <v>0</v>
      </c>
      <c r="AJ117" s="66"/>
      <c r="AK117" s="66">
        <v>0</v>
      </c>
      <c r="AL117" s="66">
        <v>0</v>
      </c>
      <c r="AM117" s="66">
        <v>0</v>
      </c>
      <c r="AN117" s="66">
        <v>0</v>
      </c>
      <c r="AO117" s="66">
        <v>0</v>
      </c>
      <c r="AQ117" s="63"/>
      <c r="AR117" s="52" t="s">
        <v>207</v>
      </c>
      <c r="AS117" s="66" t="e">
        <v>#VALUE!</v>
      </c>
      <c r="AT117" s="66" t="e">
        <v>#VALUE!</v>
      </c>
      <c r="AU117" s="66" t="e">
        <v>#VALUE!</v>
      </c>
      <c r="AV117" s="66" t="e">
        <v>#VALUE!</v>
      </c>
      <c r="AW117" s="66" t="e">
        <v>#VALUE!</v>
      </c>
      <c r="AX117" s="66"/>
      <c r="AY117" s="66" t="e">
        <v>#VALUE!</v>
      </c>
      <c r="AZ117" s="66" t="e">
        <v>#VALUE!</v>
      </c>
      <c r="BA117" s="66" t="e">
        <v>#VALUE!</v>
      </c>
      <c r="BB117" s="66" t="e">
        <v>#VALUE!</v>
      </c>
      <c r="BC117" s="66" t="e">
        <v>#VALUE!</v>
      </c>
      <c r="BD117" s="66"/>
      <c r="BE117" s="66" t="e">
        <v>#VALUE!</v>
      </c>
      <c r="BF117" s="66" t="e">
        <v>#VALUE!</v>
      </c>
      <c r="BG117" s="66" t="e">
        <v>#VALUE!</v>
      </c>
      <c r="BH117" s="66" t="e">
        <v>#VALUE!</v>
      </c>
      <c r="BI117" s="66" t="e">
        <v>#VALUE!</v>
      </c>
    </row>
    <row r="118" spans="1:61" x14ac:dyDescent="0.3">
      <c r="A118" s="63" t="s">
        <v>179</v>
      </c>
      <c r="B118" s="52" t="s">
        <v>207</v>
      </c>
      <c r="C118" s="63"/>
      <c r="D118" s="52" t="s">
        <v>207</v>
      </c>
      <c r="E118" s="66">
        <v>0</v>
      </c>
      <c r="F118" s="66">
        <v>0</v>
      </c>
      <c r="G118" s="66">
        <v>0</v>
      </c>
      <c r="H118" s="66">
        <v>0</v>
      </c>
      <c r="I118" s="66">
        <v>0</v>
      </c>
      <c r="J118" s="66"/>
      <c r="K118" s="66">
        <v>0</v>
      </c>
      <c r="L118" s="66">
        <v>0</v>
      </c>
      <c r="M118" s="66">
        <v>0</v>
      </c>
      <c r="N118" s="66">
        <v>0</v>
      </c>
      <c r="O118" s="66">
        <v>0</v>
      </c>
      <c r="P118" s="66"/>
      <c r="Q118" s="66">
        <v>0</v>
      </c>
      <c r="R118" s="66">
        <v>3.1200000084936604E-4</v>
      </c>
      <c r="S118" s="66">
        <v>0.17221850229985999</v>
      </c>
      <c r="T118" s="66">
        <v>0.23158166760951301</v>
      </c>
      <c r="U118" s="66">
        <v>0.40411216991022203</v>
      </c>
      <c r="W118" s="63"/>
      <c r="X118" s="52" t="s">
        <v>207</v>
      </c>
      <c r="Y118" s="66">
        <v>0</v>
      </c>
      <c r="Z118" s="66">
        <v>0</v>
      </c>
      <c r="AA118" s="66">
        <v>0</v>
      </c>
      <c r="AB118" s="66">
        <v>0</v>
      </c>
      <c r="AC118" s="66">
        <v>0</v>
      </c>
      <c r="AD118" s="66"/>
      <c r="AE118" s="66">
        <v>0</v>
      </c>
      <c r="AF118" s="66">
        <v>0</v>
      </c>
      <c r="AG118" s="66">
        <v>0</v>
      </c>
      <c r="AH118" s="66">
        <v>0</v>
      </c>
      <c r="AI118" s="66">
        <v>0</v>
      </c>
      <c r="AJ118" s="66"/>
      <c r="AK118" s="66">
        <v>0</v>
      </c>
      <c r="AL118" s="66">
        <v>3.1200000084936604E-4</v>
      </c>
      <c r="AM118" s="66">
        <v>0.17221850229985999</v>
      </c>
      <c r="AN118" s="66">
        <v>0.23158166760951301</v>
      </c>
      <c r="AO118" s="66">
        <v>0.40411216991022203</v>
      </c>
      <c r="AQ118" s="63"/>
      <c r="AR118" s="52" t="s">
        <v>207</v>
      </c>
      <c r="AS118" s="66" t="e">
        <v>#VALUE!</v>
      </c>
      <c r="AT118" s="66" t="e">
        <v>#VALUE!</v>
      </c>
      <c r="AU118" s="66" t="e">
        <v>#VALUE!</v>
      </c>
      <c r="AV118" s="66" t="e">
        <v>#VALUE!</v>
      </c>
      <c r="AW118" s="66" t="e">
        <v>#VALUE!</v>
      </c>
      <c r="AX118" s="66"/>
      <c r="AY118" s="66" t="e">
        <v>#VALUE!</v>
      </c>
      <c r="AZ118" s="66" t="e">
        <v>#VALUE!</v>
      </c>
      <c r="BA118" s="66" t="e">
        <v>#VALUE!</v>
      </c>
      <c r="BB118" s="66" t="e">
        <v>#VALUE!</v>
      </c>
      <c r="BC118" s="66" t="e">
        <v>#VALUE!</v>
      </c>
      <c r="BD118" s="66"/>
      <c r="BE118" s="66" t="e">
        <v>#VALUE!</v>
      </c>
      <c r="BF118" s="66" t="e">
        <v>#VALUE!</v>
      </c>
      <c r="BG118" s="66" t="e">
        <v>#VALUE!</v>
      </c>
      <c r="BH118" s="66" t="e">
        <v>#VALUE!</v>
      </c>
      <c r="BI118" s="66" t="e">
        <v>#VALUE!</v>
      </c>
    </row>
    <row r="119" spans="1:61" x14ac:dyDescent="0.3">
      <c r="A119" s="63" t="s">
        <v>180</v>
      </c>
      <c r="B119" s="52" t="s">
        <v>207</v>
      </c>
      <c r="C119" s="63"/>
      <c r="D119" s="52" t="s">
        <v>207</v>
      </c>
      <c r="E119" s="66">
        <v>0</v>
      </c>
      <c r="F119" s="66">
        <v>0</v>
      </c>
      <c r="G119" s="66">
        <v>0</v>
      </c>
      <c r="H119" s="66">
        <v>0</v>
      </c>
      <c r="I119" s="66">
        <v>0</v>
      </c>
      <c r="J119" s="66"/>
      <c r="K119" s="66">
        <v>0</v>
      </c>
      <c r="L119" s="66">
        <v>0</v>
      </c>
      <c r="M119" s="66">
        <v>0</v>
      </c>
      <c r="N119" s="66">
        <v>0</v>
      </c>
      <c r="O119" s="66">
        <v>0</v>
      </c>
      <c r="P119" s="66"/>
      <c r="Q119" s="66">
        <v>0</v>
      </c>
      <c r="R119" s="66">
        <v>0</v>
      </c>
      <c r="S119" s="66">
        <v>0</v>
      </c>
      <c r="T119" s="66">
        <v>0</v>
      </c>
      <c r="U119" s="66">
        <v>0</v>
      </c>
      <c r="W119" s="63"/>
      <c r="X119" s="52" t="s">
        <v>207</v>
      </c>
      <c r="Y119" s="66">
        <v>0</v>
      </c>
      <c r="Z119" s="66">
        <v>0</v>
      </c>
      <c r="AA119" s="66">
        <v>0</v>
      </c>
      <c r="AB119" s="66">
        <v>0</v>
      </c>
      <c r="AC119" s="66">
        <v>0</v>
      </c>
      <c r="AD119" s="66"/>
      <c r="AE119" s="66">
        <v>0</v>
      </c>
      <c r="AF119" s="66">
        <v>0</v>
      </c>
      <c r="AG119" s="66">
        <v>0</v>
      </c>
      <c r="AH119" s="66">
        <v>0</v>
      </c>
      <c r="AI119" s="66">
        <v>0</v>
      </c>
      <c r="AJ119" s="66"/>
      <c r="AK119" s="66">
        <v>0</v>
      </c>
      <c r="AL119" s="66">
        <v>0</v>
      </c>
      <c r="AM119" s="66">
        <v>0</v>
      </c>
      <c r="AN119" s="66">
        <v>0</v>
      </c>
      <c r="AO119" s="66">
        <v>0</v>
      </c>
      <c r="AQ119" s="63"/>
      <c r="AR119" s="52" t="s">
        <v>207</v>
      </c>
      <c r="AS119" s="66" t="e">
        <v>#VALUE!</v>
      </c>
      <c r="AT119" s="66" t="e">
        <v>#VALUE!</v>
      </c>
      <c r="AU119" s="66" t="e">
        <v>#VALUE!</v>
      </c>
      <c r="AV119" s="66" t="e">
        <v>#VALUE!</v>
      </c>
      <c r="AW119" s="66" t="e">
        <v>#VALUE!</v>
      </c>
      <c r="AX119" s="66"/>
      <c r="AY119" s="66" t="e">
        <v>#VALUE!</v>
      </c>
      <c r="AZ119" s="66" t="e">
        <v>#VALUE!</v>
      </c>
      <c r="BA119" s="66" t="e">
        <v>#VALUE!</v>
      </c>
      <c r="BB119" s="66" t="e">
        <v>#VALUE!</v>
      </c>
      <c r="BC119" s="66" t="e">
        <v>#VALUE!</v>
      </c>
      <c r="BD119" s="66"/>
      <c r="BE119" s="66" t="e">
        <v>#VALUE!</v>
      </c>
      <c r="BF119" s="66" t="e">
        <v>#VALUE!</v>
      </c>
      <c r="BG119" s="66" t="e">
        <v>#VALUE!</v>
      </c>
      <c r="BH119" s="66" t="e">
        <v>#VALUE!</v>
      </c>
      <c r="BI119" s="66" t="e">
        <v>#VALUE!</v>
      </c>
    </row>
    <row r="120" spans="1:61" ht="16.5" customHeight="1" x14ac:dyDescent="0.3">
      <c r="A120" s="63" t="s">
        <v>181</v>
      </c>
      <c r="B120" s="52" t="s">
        <v>207</v>
      </c>
      <c r="C120" s="63"/>
      <c r="D120" s="52" t="s">
        <v>207</v>
      </c>
      <c r="E120" s="66">
        <v>0</v>
      </c>
      <c r="F120" s="66">
        <v>0</v>
      </c>
      <c r="G120" s="66">
        <v>0</v>
      </c>
      <c r="H120" s="66">
        <v>0</v>
      </c>
      <c r="I120" s="66">
        <v>0</v>
      </c>
      <c r="J120" s="66"/>
      <c r="K120" s="66">
        <v>0</v>
      </c>
      <c r="L120" s="66">
        <v>0</v>
      </c>
      <c r="M120" s="66">
        <v>0</v>
      </c>
      <c r="N120" s="66">
        <v>0</v>
      </c>
      <c r="O120" s="66">
        <v>0</v>
      </c>
      <c r="P120" s="66"/>
      <c r="Q120" s="66">
        <v>0</v>
      </c>
      <c r="R120" s="66">
        <v>0</v>
      </c>
      <c r="S120" s="66">
        <v>0</v>
      </c>
      <c r="T120" s="66">
        <v>0</v>
      </c>
      <c r="U120" s="66">
        <v>0</v>
      </c>
      <c r="W120" s="63"/>
      <c r="X120" s="52" t="s">
        <v>207</v>
      </c>
      <c r="Y120" s="66">
        <v>0</v>
      </c>
      <c r="Z120" s="66">
        <v>0</v>
      </c>
      <c r="AA120" s="66">
        <v>0</v>
      </c>
      <c r="AB120" s="66">
        <v>0</v>
      </c>
      <c r="AC120" s="66">
        <v>0</v>
      </c>
      <c r="AD120" s="66"/>
      <c r="AE120" s="66">
        <v>0</v>
      </c>
      <c r="AF120" s="66">
        <v>0</v>
      </c>
      <c r="AG120" s="66">
        <v>0</v>
      </c>
      <c r="AH120" s="66">
        <v>0</v>
      </c>
      <c r="AI120" s="66">
        <v>0</v>
      </c>
      <c r="AJ120" s="66"/>
      <c r="AK120" s="66">
        <v>0</v>
      </c>
      <c r="AL120" s="66">
        <v>0</v>
      </c>
      <c r="AM120" s="66">
        <v>0</v>
      </c>
      <c r="AN120" s="66">
        <v>0</v>
      </c>
      <c r="AO120" s="66">
        <v>0</v>
      </c>
      <c r="AQ120" s="63"/>
      <c r="AR120" s="52" t="s">
        <v>207</v>
      </c>
      <c r="AS120" s="66" t="e">
        <v>#VALUE!</v>
      </c>
      <c r="AT120" s="66" t="e">
        <v>#VALUE!</v>
      </c>
      <c r="AU120" s="66" t="e">
        <v>#VALUE!</v>
      </c>
      <c r="AV120" s="66" t="e">
        <v>#VALUE!</v>
      </c>
      <c r="AW120" s="66" t="e">
        <v>#VALUE!</v>
      </c>
      <c r="AX120" s="66"/>
      <c r="AY120" s="66" t="e">
        <v>#VALUE!</v>
      </c>
      <c r="AZ120" s="66" t="e">
        <v>#VALUE!</v>
      </c>
      <c r="BA120" s="66" t="e">
        <v>#VALUE!</v>
      </c>
      <c r="BB120" s="66" t="e">
        <v>#VALUE!</v>
      </c>
      <c r="BC120" s="66" t="e">
        <v>#VALUE!</v>
      </c>
      <c r="BD120" s="66"/>
      <c r="BE120" s="66" t="e">
        <v>#VALUE!</v>
      </c>
      <c r="BF120" s="66" t="e">
        <v>#VALUE!</v>
      </c>
      <c r="BG120" s="66" t="e">
        <v>#VALUE!</v>
      </c>
      <c r="BH120" s="66" t="e">
        <v>#VALUE!</v>
      </c>
      <c r="BI120" s="66" t="e">
        <v>#VALUE!</v>
      </c>
    </row>
    <row r="121" spans="1:61" x14ac:dyDescent="0.3">
      <c r="A121" s="63" t="s">
        <v>179</v>
      </c>
      <c r="B121" s="52" t="s">
        <v>207</v>
      </c>
      <c r="C121" s="63"/>
      <c r="D121" s="52" t="s">
        <v>207</v>
      </c>
      <c r="E121" s="66">
        <v>0</v>
      </c>
      <c r="F121" s="66">
        <v>0</v>
      </c>
      <c r="G121" s="66">
        <v>0</v>
      </c>
      <c r="H121" s="66">
        <v>0</v>
      </c>
      <c r="I121" s="66">
        <v>0</v>
      </c>
      <c r="J121" s="66"/>
      <c r="K121" s="66">
        <v>0</v>
      </c>
      <c r="L121" s="66">
        <v>0</v>
      </c>
      <c r="M121" s="66">
        <v>0</v>
      </c>
      <c r="N121" s="66">
        <v>0</v>
      </c>
      <c r="O121" s="66">
        <v>0</v>
      </c>
      <c r="P121" s="66"/>
      <c r="Q121" s="66">
        <v>0</v>
      </c>
      <c r="R121" s="66">
        <v>3.1200000084936604E-4</v>
      </c>
      <c r="S121" s="66">
        <v>0.17221850229985999</v>
      </c>
      <c r="T121" s="66">
        <v>0.23158166760951301</v>
      </c>
      <c r="U121" s="66">
        <v>0.40411216991022203</v>
      </c>
      <c r="W121" s="63"/>
      <c r="X121" s="52" t="s">
        <v>207</v>
      </c>
      <c r="Y121" s="66">
        <v>0</v>
      </c>
      <c r="Z121" s="66">
        <v>0</v>
      </c>
      <c r="AA121" s="66">
        <v>0</v>
      </c>
      <c r="AB121" s="66">
        <v>0</v>
      </c>
      <c r="AC121" s="66">
        <v>0</v>
      </c>
      <c r="AD121" s="66"/>
      <c r="AE121" s="66">
        <v>0</v>
      </c>
      <c r="AF121" s="66">
        <v>0</v>
      </c>
      <c r="AG121" s="66">
        <v>0</v>
      </c>
      <c r="AH121" s="66">
        <v>0</v>
      </c>
      <c r="AI121" s="66">
        <v>0</v>
      </c>
      <c r="AJ121" s="66"/>
      <c r="AK121" s="66">
        <v>0</v>
      </c>
      <c r="AL121" s="66">
        <v>3.1200000084936604E-4</v>
      </c>
      <c r="AM121" s="66">
        <v>0.17221850229985999</v>
      </c>
      <c r="AN121" s="66">
        <v>0.23158166760951301</v>
      </c>
      <c r="AO121" s="66">
        <v>0.40411216991022203</v>
      </c>
      <c r="AQ121" s="63"/>
      <c r="AR121" s="52" t="s">
        <v>207</v>
      </c>
      <c r="AS121" s="66" t="e">
        <v>#VALUE!</v>
      </c>
      <c r="AT121" s="66" t="e">
        <v>#VALUE!</v>
      </c>
      <c r="AU121" s="66" t="e">
        <v>#VALUE!</v>
      </c>
      <c r="AV121" s="66" t="e">
        <v>#VALUE!</v>
      </c>
      <c r="AW121" s="66" t="e">
        <v>#VALUE!</v>
      </c>
      <c r="AX121" s="66"/>
      <c r="AY121" s="66" t="e">
        <v>#VALUE!</v>
      </c>
      <c r="AZ121" s="66" t="e">
        <v>#VALUE!</v>
      </c>
      <c r="BA121" s="66" t="e">
        <v>#VALUE!</v>
      </c>
      <c r="BB121" s="66" t="e">
        <v>#VALUE!</v>
      </c>
      <c r="BC121" s="66" t="e">
        <v>#VALUE!</v>
      </c>
      <c r="BD121" s="66"/>
      <c r="BE121" s="66" t="e">
        <v>#VALUE!</v>
      </c>
      <c r="BF121" s="66" t="e">
        <v>#VALUE!</v>
      </c>
      <c r="BG121" s="66" t="e">
        <v>#VALUE!</v>
      </c>
      <c r="BH121" s="66" t="e">
        <v>#VALUE!</v>
      </c>
      <c r="BI121" s="66" t="e">
        <v>#VALUE!</v>
      </c>
    </row>
    <row r="122" spans="1:61" x14ac:dyDescent="0.3">
      <c r="A122" s="63" t="s">
        <v>180</v>
      </c>
      <c r="B122" s="52" t="s">
        <v>207</v>
      </c>
      <c r="C122" s="63"/>
      <c r="D122" s="52" t="s">
        <v>207</v>
      </c>
      <c r="E122" s="66">
        <v>0</v>
      </c>
      <c r="F122" s="66">
        <v>0</v>
      </c>
      <c r="G122" s="66">
        <v>0</v>
      </c>
      <c r="H122" s="66">
        <v>0</v>
      </c>
      <c r="I122" s="66">
        <v>0</v>
      </c>
      <c r="J122" s="66"/>
      <c r="K122" s="66">
        <v>0</v>
      </c>
      <c r="L122" s="66">
        <v>0</v>
      </c>
      <c r="M122" s="66">
        <v>0</v>
      </c>
      <c r="N122" s="66">
        <v>0</v>
      </c>
      <c r="O122" s="66">
        <v>0</v>
      </c>
      <c r="P122" s="66"/>
      <c r="Q122" s="66">
        <v>0</v>
      </c>
      <c r="R122" s="66">
        <v>0</v>
      </c>
      <c r="S122" s="66">
        <v>0</v>
      </c>
      <c r="T122" s="66">
        <v>0</v>
      </c>
      <c r="U122" s="66">
        <v>0</v>
      </c>
      <c r="W122" s="63"/>
      <c r="X122" s="52" t="s">
        <v>207</v>
      </c>
      <c r="Y122" s="66">
        <v>0</v>
      </c>
      <c r="Z122" s="66">
        <v>0</v>
      </c>
      <c r="AA122" s="66">
        <v>0</v>
      </c>
      <c r="AB122" s="66">
        <v>0</v>
      </c>
      <c r="AC122" s="66">
        <v>0</v>
      </c>
      <c r="AD122" s="66"/>
      <c r="AE122" s="66">
        <v>0</v>
      </c>
      <c r="AF122" s="66">
        <v>0</v>
      </c>
      <c r="AG122" s="66">
        <v>0</v>
      </c>
      <c r="AH122" s="66">
        <v>0</v>
      </c>
      <c r="AI122" s="66">
        <v>0</v>
      </c>
      <c r="AJ122" s="66"/>
      <c r="AK122" s="66">
        <v>0</v>
      </c>
      <c r="AL122" s="66">
        <v>0</v>
      </c>
      <c r="AM122" s="66">
        <v>0</v>
      </c>
      <c r="AN122" s="66">
        <v>0</v>
      </c>
      <c r="AO122" s="66">
        <v>0</v>
      </c>
      <c r="AQ122" s="63"/>
      <c r="AR122" s="52" t="s">
        <v>207</v>
      </c>
      <c r="AS122" s="66" t="e">
        <v>#VALUE!</v>
      </c>
      <c r="AT122" s="66" t="e">
        <v>#VALUE!</v>
      </c>
      <c r="AU122" s="66" t="e">
        <v>#VALUE!</v>
      </c>
      <c r="AV122" s="66" t="e">
        <v>#VALUE!</v>
      </c>
      <c r="AW122" s="66" t="e">
        <v>#VALUE!</v>
      </c>
      <c r="AX122" s="66"/>
      <c r="AY122" s="66" t="e">
        <v>#VALUE!</v>
      </c>
      <c r="AZ122" s="66" t="e">
        <v>#VALUE!</v>
      </c>
      <c r="BA122" s="66" t="e">
        <v>#VALUE!</v>
      </c>
      <c r="BB122" s="66" t="e">
        <v>#VALUE!</v>
      </c>
      <c r="BC122" s="66" t="e">
        <v>#VALUE!</v>
      </c>
      <c r="BD122" s="66"/>
      <c r="BE122" s="66" t="e">
        <v>#VALUE!</v>
      </c>
      <c r="BF122" s="66" t="e">
        <v>#VALUE!</v>
      </c>
      <c r="BG122" s="66" t="e">
        <v>#VALUE!</v>
      </c>
      <c r="BH122" s="66" t="e">
        <v>#VALUE!</v>
      </c>
      <c r="BI122" s="66" t="e">
        <v>#VALUE!</v>
      </c>
    </row>
    <row r="123" spans="1:61" x14ac:dyDescent="0.3">
      <c r="A123" s="63" t="s">
        <v>181</v>
      </c>
      <c r="B123" s="52" t="s">
        <v>207</v>
      </c>
      <c r="C123" s="63"/>
      <c r="D123" s="52" t="s">
        <v>207</v>
      </c>
      <c r="E123" s="66">
        <v>0</v>
      </c>
      <c r="F123" s="66">
        <v>0</v>
      </c>
      <c r="G123" s="66">
        <v>0</v>
      </c>
      <c r="H123" s="66">
        <v>0</v>
      </c>
      <c r="I123" s="66">
        <v>0</v>
      </c>
      <c r="J123" s="66"/>
      <c r="K123" s="66">
        <v>0</v>
      </c>
      <c r="L123" s="66">
        <v>0</v>
      </c>
      <c r="M123" s="66">
        <v>0</v>
      </c>
      <c r="N123" s="66">
        <v>0</v>
      </c>
      <c r="O123" s="66">
        <v>0</v>
      </c>
      <c r="P123" s="66"/>
      <c r="Q123" s="66">
        <v>0</v>
      </c>
      <c r="R123" s="66">
        <v>0</v>
      </c>
      <c r="S123" s="66">
        <v>0</v>
      </c>
      <c r="T123" s="66">
        <v>0</v>
      </c>
      <c r="U123" s="66">
        <v>0</v>
      </c>
      <c r="W123" s="63"/>
      <c r="X123" s="52" t="s">
        <v>207</v>
      </c>
      <c r="Y123" s="66">
        <v>0</v>
      </c>
      <c r="Z123" s="66">
        <v>0</v>
      </c>
      <c r="AA123" s="66">
        <v>0</v>
      </c>
      <c r="AB123" s="66">
        <v>0</v>
      </c>
      <c r="AC123" s="66">
        <v>0</v>
      </c>
      <c r="AD123" s="66"/>
      <c r="AE123" s="66">
        <v>0</v>
      </c>
      <c r="AF123" s="66">
        <v>0</v>
      </c>
      <c r="AG123" s="66">
        <v>0</v>
      </c>
      <c r="AH123" s="66">
        <v>0</v>
      </c>
      <c r="AI123" s="66">
        <v>0</v>
      </c>
      <c r="AJ123" s="66"/>
      <c r="AK123" s="66">
        <v>0</v>
      </c>
      <c r="AL123" s="66">
        <v>0</v>
      </c>
      <c r="AM123" s="66">
        <v>0</v>
      </c>
      <c r="AN123" s="66">
        <v>0</v>
      </c>
      <c r="AO123" s="66">
        <v>0</v>
      </c>
      <c r="AQ123" s="63"/>
      <c r="AR123" s="52" t="s">
        <v>207</v>
      </c>
      <c r="AS123" s="66" t="e">
        <v>#VALUE!</v>
      </c>
      <c r="AT123" s="66" t="e">
        <v>#VALUE!</v>
      </c>
      <c r="AU123" s="66" t="e">
        <v>#VALUE!</v>
      </c>
      <c r="AV123" s="66" t="e">
        <v>#VALUE!</v>
      </c>
      <c r="AW123" s="66" t="e">
        <v>#VALUE!</v>
      </c>
      <c r="AX123" s="66"/>
      <c r="AY123" s="66" t="e">
        <v>#VALUE!</v>
      </c>
      <c r="AZ123" s="66" t="e">
        <v>#VALUE!</v>
      </c>
      <c r="BA123" s="66" t="e">
        <v>#VALUE!</v>
      </c>
      <c r="BB123" s="66" t="e">
        <v>#VALUE!</v>
      </c>
      <c r="BC123" s="66" t="e">
        <v>#VALUE!</v>
      </c>
      <c r="BD123" s="66"/>
      <c r="BE123" s="66" t="e">
        <v>#VALUE!</v>
      </c>
      <c r="BF123" s="66" t="e">
        <v>#VALUE!</v>
      </c>
      <c r="BG123" s="66" t="e">
        <v>#VALUE!</v>
      </c>
      <c r="BH123" s="66" t="e">
        <v>#VALUE!</v>
      </c>
      <c r="BI123" s="66" t="e">
        <v>#VALUE!</v>
      </c>
    </row>
    <row r="124" spans="1:61" s="85" customFormat="1" ht="13.2" x14ac:dyDescent="0.25"/>
    <row r="125" spans="1:61" s="85" customFormat="1" ht="13.2" x14ac:dyDescent="0.25"/>
    <row r="126" spans="1:61" s="85" customFormat="1" ht="13.2" x14ac:dyDescent="0.25"/>
    <row r="127" spans="1:61" s="85" customFormat="1" x14ac:dyDescent="0.3">
      <c r="D127" s="69"/>
      <c r="X127" s="69"/>
      <c r="AR127" s="69"/>
    </row>
    <row r="128" spans="1:61" ht="16.5" customHeight="1" x14ac:dyDescent="0.3">
      <c r="A128" s="72"/>
      <c r="C128" s="63"/>
      <c r="E128" s="66"/>
      <c r="F128" s="66"/>
      <c r="G128" s="66"/>
      <c r="H128" s="66"/>
      <c r="I128" s="66"/>
      <c r="J128" s="66"/>
      <c r="K128" s="66"/>
      <c r="L128" s="66"/>
      <c r="M128" s="66"/>
      <c r="N128" s="66"/>
      <c r="O128" s="66"/>
      <c r="P128" s="66"/>
      <c r="Q128" s="66"/>
      <c r="R128" s="66"/>
      <c r="S128" s="66"/>
      <c r="T128" s="66"/>
      <c r="U128" s="66"/>
      <c r="W128" s="63"/>
      <c r="Y128" s="66"/>
      <c r="Z128" s="66"/>
      <c r="AA128" s="66"/>
      <c r="AB128" s="66"/>
      <c r="AC128" s="66"/>
      <c r="AD128" s="66"/>
      <c r="AE128" s="66"/>
      <c r="AF128" s="66"/>
      <c r="AG128" s="66"/>
      <c r="AH128" s="66"/>
      <c r="AI128" s="66"/>
      <c r="AJ128" s="66"/>
      <c r="AK128" s="66"/>
      <c r="AL128" s="66"/>
      <c r="AM128" s="66"/>
      <c r="AN128" s="66"/>
      <c r="AO128" s="66"/>
      <c r="AQ128" s="63"/>
      <c r="AS128" s="66"/>
      <c r="AT128" s="66"/>
      <c r="AU128" s="66"/>
      <c r="AV128" s="66"/>
      <c r="AW128" s="66"/>
      <c r="AX128" s="66"/>
      <c r="AY128" s="66"/>
      <c r="AZ128" s="66"/>
      <c r="BA128" s="66"/>
      <c r="BB128" s="66"/>
      <c r="BC128" s="66"/>
      <c r="BD128" s="66"/>
      <c r="BE128" s="66"/>
      <c r="BF128" s="66"/>
      <c r="BG128" s="66"/>
      <c r="BH128" s="66"/>
      <c r="BI128" s="66"/>
    </row>
    <row r="129" spans="1:61" s="85" customFormat="1" ht="15" x14ac:dyDescent="0.25">
      <c r="A129" s="78"/>
      <c r="B129" s="52"/>
      <c r="D129" s="52"/>
      <c r="E129" s="66"/>
      <c r="F129" s="66"/>
      <c r="G129" s="66"/>
      <c r="H129" s="66"/>
      <c r="I129" s="66"/>
      <c r="J129" s="66"/>
      <c r="K129" s="66"/>
      <c r="L129" s="66"/>
      <c r="M129" s="66"/>
      <c r="N129" s="66"/>
      <c r="O129" s="66"/>
      <c r="P129" s="66"/>
      <c r="Q129" s="66"/>
      <c r="R129" s="66"/>
      <c r="S129" s="66"/>
      <c r="T129" s="66"/>
      <c r="U129" s="66"/>
      <c r="X129" s="52"/>
      <c r="Y129" s="66"/>
      <c r="Z129" s="66"/>
      <c r="AA129" s="66"/>
      <c r="AB129" s="66"/>
      <c r="AC129" s="66"/>
      <c r="AD129" s="66"/>
      <c r="AE129" s="66"/>
      <c r="AF129" s="66"/>
      <c r="AG129" s="66"/>
      <c r="AH129" s="66"/>
      <c r="AI129" s="66"/>
      <c r="AJ129" s="66"/>
      <c r="AK129" s="66"/>
      <c r="AL129" s="66"/>
      <c r="AM129" s="66"/>
      <c r="AN129" s="66"/>
      <c r="AO129" s="66"/>
      <c r="AR129" s="52"/>
      <c r="AS129" s="66"/>
      <c r="AT129" s="66"/>
      <c r="AU129" s="66"/>
      <c r="AV129" s="66"/>
      <c r="AW129" s="66"/>
      <c r="AX129" s="66"/>
      <c r="AY129" s="66"/>
      <c r="AZ129" s="66"/>
      <c r="BA129" s="66"/>
      <c r="BB129" s="66"/>
      <c r="BC129" s="66"/>
      <c r="BD129" s="66"/>
      <c r="BE129" s="66"/>
      <c r="BF129" s="66"/>
      <c r="BG129" s="66"/>
      <c r="BH129" s="66"/>
      <c r="BI129" s="66"/>
    </row>
    <row r="130" spans="1:61" outlineLevel="1" x14ac:dyDescent="0.3">
      <c r="A130" s="63" t="s">
        <v>155</v>
      </c>
      <c r="B130" s="52" t="s">
        <v>207</v>
      </c>
      <c r="C130" s="63"/>
      <c r="D130" s="52" t="s">
        <v>207</v>
      </c>
      <c r="E130" s="80">
        <v>0.20912459400109601</v>
      </c>
      <c r="F130" s="80">
        <v>0</v>
      </c>
      <c r="G130" s="80">
        <v>0</v>
      </c>
      <c r="H130" s="80">
        <v>0</v>
      </c>
      <c r="I130" s="80">
        <v>0</v>
      </c>
      <c r="J130" s="80"/>
      <c r="K130" s="80">
        <v>0.30909498008219399</v>
      </c>
      <c r="L130" s="80">
        <v>0.41308296317674098</v>
      </c>
      <c r="M130" s="80">
        <v>0.37991822738331799</v>
      </c>
      <c r="N130" s="80">
        <v>0.39416644376360299</v>
      </c>
      <c r="O130" s="80">
        <v>0.39416644376360299</v>
      </c>
      <c r="P130" s="80"/>
      <c r="Q130" s="80">
        <v>0.64850834227992604</v>
      </c>
      <c r="R130" s="80">
        <v>0.45916193554804102</v>
      </c>
      <c r="S130" s="80">
        <v>0.43843287625495603</v>
      </c>
      <c r="T130" s="80">
        <v>0.42888988478611401</v>
      </c>
      <c r="U130" s="80">
        <v>0.42888988478611401</v>
      </c>
      <c r="W130" s="63"/>
      <c r="X130" s="52" t="s">
        <v>207</v>
      </c>
      <c r="Y130" s="80">
        <v>0.200696599481898</v>
      </c>
      <c r="Z130" s="80">
        <v>0</v>
      </c>
      <c r="AA130" s="80">
        <v>0</v>
      </c>
      <c r="AB130" s="80">
        <v>0</v>
      </c>
      <c r="AC130" s="80">
        <v>0</v>
      </c>
      <c r="AD130" s="80"/>
      <c r="AE130" s="80">
        <v>0.29568991761650798</v>
      </c>
      <c r="AF130" s="80">
        <v>0.39698118582464198</v>
      </c>
      <c r="AG130" s="80">
        <v>0.361566430124307</v>
      </c>
      <c r="AH130" s="80">
        <v>0.37199942533610902</v>
      </c>
      <c r="AI130" s="80">
        <v>0.37199942533610902</v>
      </c>
      <c r="AJ130" s="80"/>
      <c r="AK130" s="80">
        <v>0.62886527361984301</v>
      </c>
      <c r="AL130" s="80">
        <v>0.43662584334485699</v>
      </c>
      <c r="AM130" s="80">
        <v>0.41538441043908297</v>
      </c>
      <c r="AN130" s="80">
        <v>0.41139419698926</v>
      </c>
      <c r="AO130" s="80">
        <v>0.41139419698926</v>
      </c>
      <c r="AQ130" s="63"/>
      <c r="AR130" s="52" t="s">
        <v>207</v>
      </c>
      <c r="AS130" s="80" t="s">
        <v>207</v>
      </c>
      <c r="AT130" s="80" t="s">
        <v>207</v>
      </c>
      <c r="AU130" s="80" t="s">
        <v>207</v>
      </c>
      <c r="AV130" s="80" t="s">
        <v>207</v>
      </c>
      <c r="AW130" s="80" t="s">
        <v>207</v>
      </c>
      <c r="AX130" s="80"/>
      <c r="AY130" s="80" t="s">
        <v>207</v>
      </c>
      <c r="AZ130" s="80" t="s">
        <v>207</v>
      </c>
      <c r="BA130" s="80" t="s">
        <v>207</v>
      </c>
      <c r="BB130" s="80" t="s">
        <v>207</v>
      </c>
      <c r="BC130" s="80" t="s">
        <v>207</v>
      </c>
      <c r="BD130" s="80"/>
      <c r="BE130" s="80" t="s">
        <v>207</v>
      </c>
      <c r="BF130" s="80" t="s">
        <v>207</v>
      </c>
      <c r="BG130" s="80" t="s">
        <v>207</v>
      </c>
      <c r="BH130" s="80" t="s">
        <v>207</v>
      </c>
      <c r="BI130" s="80" t="s">
        <v>207</v>
      </c>
    </row>
    <row r="131" spans="1:61" outlineLevel="1" x14ac:dyDescent="0.3">
      <c r="A131" s="63" t="s">
        <v>156</v>
      </c>
      <c r="B131" s="52" t="s">
        <v>207</v>
      </c>
      <c r="C131" s="63"/>
      <c r="D131" s="52" t="s">
        <v>207</v>
      </c>
      <c r="E131" s="66"/>
      <c r="F131" s="66"/>
      <c r="G131" s="66"/>
      <c r="H131" s="66"/>
      <c r="I131" s="66"/>
      <c r="J131" s="66"/>
      <c r="K131" s="66"/>
      <c r="L131" s="66"/>
      <c r="M131" s="66"/>
      <c r="N131" s="66"/>
      <c r="O131" s="66"/>
      <c r="P131" s="66"/>
      <c r="Q131" s="66"/>
      <c r="R131" s="66"/>
      <c r="S131" s="66"/>
      <c r="T131" s="66"/>
      <c r="U131" s="66"/>
      <c r="W131" s="63"/>
      <c r="X131" s="52" t="s">
        <v>207</v>
      </c>
      <c r="Y131" s="66"/>
      <c r="Z131" s="66"/>
      <c r="AA131" s="66"/>
      <c r="AB131" s="66"/>
      <c r="AC131" s="66"/>
      <c r="AD131" s="66"/>
      <c r="AE131" s="66"/>
      <c r="AF131" s="66"/>
      <c r="AG131" s="66"/>
      <c r="AH131" s="66"/>
      <c r="AI131" s="66"/>
      <c r="AJ131" s="66"/>
      <c r="AK131" s="66"/>
      <c r="AL131" s="66"/>
      <c r="AM131" s="66"/>
      <c r="AN131" s="66"/>
      <c r="AO131" s="66"/>
      <c r="AQ131" s="63"/>
      <c r="AR131" s="52" t="s">
        <v>207</v>
      </c>
      <c r="AS131" s="66"/>
      <c r="AT131" s="66"/>
      <c r="AU131" s="66"/>
      <c r="AV131" s="66"/>
      <c r="AW131" s="66"/>
      <c r="AX131" s="66"/>
      <c r="AY131" s="66"/>
      <c r="AZ131" s="66"/>
      <c r="BA131" s="66"/>
      <c r="BB131" s="66"/>
      <c r="BC131" s="66"/>
      <c r="BD131" s="66"/>
      <c r="BE131" s="66"/>
      <c r="BF131" s="66"/>
      <c r="BG131" s="66"/>
      <c r="BH131" s="66"/>
      <c r="BI131" s="66"/>
    </row>
    <row r="132" spans="1:61" outlineLevel="1" x14ac:dyDescent="0.3">
      <c r="A132" s="63" t="s">
        <v>154</v>
      </c>
      <c r="B132" s="52" t="s">
        <v>207</v>
      </c>
      <c r="C132" s="63"/>
      <c r="D132" s="52" t="s">
        <v>207</v>
      </c>
      <c r="E132" s="80">
        <v>-5.4131006426933704E-3</v>
      </c>
      <c r="F132" s="80">
        <v>0</v>
      </c>
      <c r="G132" s="80">
        <v>0</v>
      </c>
      <c r="H132" s="80">
        <v>0</v>
      </c>
      <c r="I132" s="80">
        <v>0</v>
      </c>
      <c r="J132" s="80"/>
      <c r="K132" s="80">
        <v>-2.6510787297014799E-2</v>
      </c>
      <c r="L132" s="80">
        <v>0.45889110915890002</v>
      </c>
      <c r="M132" s="80">
        <v>0.40729679896136001</v>
      </c>
      <c r="N132" s="80">
        <v>-5.1835310980050002E-2</v>
      </c>
      <c r="O132" s="80">
        <v>-5.1835310980050002E-2</v>
      </c>
      <c r="P132" s="80"/>
      <c r="Q132" s="80">
        <v>-0.144993415057483</v>
      </c>
      <c r="R132" s="80">
        <v>-3.8338073232170297E-2</v>
      </c>
      <c r="S132" s="80">
        <v>5.6900980116260103E-2</v>
      </c>
      <c r="T132" s="80">
        <v>-0.120639687060829</v>
      </c>
      <c r="U132" s="80">
        <v>-0.120639687060829</v>
      </c>
      <c r="W132" s="63"/>
      <c r="X132" s="52" t="s">
        <v>207</v>
      </c>
      <c r="Y132" s="80">
        <v>-1.3841095161891401E-2</v>
      </c>
      <c r="Z132" s="80">
        <v>0</v>
      </c>
      <c r="AA132" s="80">
        <v>0</v>
      </c>
      <c r="AB132" s="80">
        <v>0</v>
      </c>
      <c r="AC132" s="80">
        <v>0</v>
      </c>
      <c r="AD132" s="80"/>
      <c r="AE132" s="80">
        <v>-3.9915849762700899E-2</v>
      </c>
      <c r="AF132" s="80">
        <v>0.44278933180680102</v>
      </c>
      <c r="AG132" s="80">
        <v>0.38894500170234902</v>
      </c>
      <c r="AH132" s="80">
        <v>-7.4002329407543893E-2</v>
      </c>
      <c r="AI132" s="80">
        <v>-7.4002329407543893E-2</v>
      </c>
      <c r="AJ132" s="80"/>
      <c r="AK132" s="80">
        <v>-0.16463648371756801</v>
      </c>
      <c r="AL132" s="80">
        <v>-6.08741654353539E-2</v>
      </c>
      <c r="AM132" s="80">
        <v>3.3852514300387902E-2</v>
      </c>
      <c r="AN132" s="80">
        <v>-0.13813537485768301</v>
      </c>
      <c r="AO132" s="80">
        <v>-0.13813537485768301</v>
      </c>
      <c r="AQ132" s="63"/>
      <c r="AR132" s="52" t="s">
        <v>207</v>
      </c>
      <c r="AS132" s="80" t="s">
        <v>207</v>
      </c>
      <c r="AT132" s="80" t="s">
        <v>207</v>
      </c>
      <c r="AU132" s="80" t="s">
        <v>207</v>
      </c>
      <c r="AV132" s="80" t="s">
        <v>207</v>
      </c>
      <c r="AW132" s="80" t="s">
        <v>207</v>
      </c>
      <c r="AX132" s="80"/>
      <c r="AY132" s="80" t="s">
        <v>207</v>
      </c>
      <c r="AZ132" s="80" t="s">
        <v>207</v>
      </c>
      <c r="BA132" s="80" t="s">
        <v>207</v>
      </c>
      <c r="BB132" s="80" t="s">
        <v>207</v>
      </c>
      <c r="BC132" s="80" t="s">
        <v>207</v>
      </c>
      <c r="BD132" s="80"/>
      <c r="BE132" s="80" t="s">
        <v>207</v>
      </c>
      <c r="BF132" s="80" t="s">
        <v>207</v>
      </c>
      <c r="BG132" s="80" t="s">
        <v>207</v>
      </c>
      <c r="BH132" s="80" t="s">
        <v>207</v>
      </c>
      <c r="BI132" s="80" t="s">
        <v>207</v>
      </c>
    </row>
    <row r="133" spans="1:61" outlineLevel="1" x14ac:dyDescent="0.3">
      <c r="A133" s="63" t="s">
        <v>157</v>
      </c>
      <c r="B133" s="52" t="s">
        <v>207</v>
      </c>
      <c r="C133" s="63"/>
      <c r="D133" s="52" t="s">
        <v>207</v>
      </c>
      <c r="E133" s="66"/>
      <c r="F133" s="66"/>
      <c r="G133" s="66"/>
      <c r="H133" s="66"/>
      <c r="I133" s="66"/>
      <c r="J133" s="66"/>
      <c r="K133" s="66"/>
      <c r="L133" s="66"/>
      <c r="M133" s="66"/>
      <c r="N133" s="66"/>
      <c r="O133" s="66"/>
      <c r="P133" s="66"/>
      <c r="Q133" s="66"/>
      <c r="R133" s="66"/>
      <c r="S133" s="66"/>
      <c r="T133" s="66"/>
      <c r="U133" s="66"/>
      <c r="W133" s="63"/>
      <c r="X133" s="52" t="s">
        <v>207</v>
      </c>
      <c r="Y133" s="66"/>
      <c r="Z133" s="66"/>
      <c r="AA133" s="66"/>
      <c r="AB133" s="66"/>
      <c r="AC133" s="66"/>
      <c r="AD133" s="66"/>
      <c r="AE133" s="66"/>
      <c r="AF133" s="66"/>
      <c r="AG133" s="66"/>
      <c r="AH133" s="66"/>
      <c r="AI133" s="66"/>
      <c r="AJ133" s="66"/>
      <c r="AK133" s="66"/>
      <c r="AL133" s="66"/>
      <c r="AM133" s="66"/>
      <c r="AN133" s="66"/>
      <c r="AO133" s="66"/>
      <c r="AQ133" s="63"/>
      <c r="AR133" s="52" t="s">
        <v>207</v>
      </c>
      <c r="AS133" s="66"/>
      <c r="AT133" s="66"/>
      <c r="AU133" s="66"/>
      <c r="AV133" s="66"/>
      <c r="AW133" s="66"/>
      <c r="AX133" s="66"/>
      <c r="AY133" s="66"/>
      <c r="AZ133" s="66"/>
      <c r="BA133" s="66"/>
      <c r="BB133" s="66"/>
      <c r="BC133" s="66"/>
      <c r="BD133" s="66"/>
      <c r="BE133" s="66"/>
      <c r="BF133" s="66"/>
      <c r="BG133" s="66"/>
      <c r="BH133" s="66"/>
      <c r="BI133" s="66"/>
    </row>
    <row r="134" spans="1:61" outlineLevel="1" x14ac:dyDescent="0.3">
      <c r="A134" s="63" t="s">
        <v>160</v>
      </c>
      <c r="B134" s="52" t="s">
        <v>207</v>
      </c>
      <c r="C134" s="63"/>
      <c r="D134" s="52" t="s">
        <v>207</v>
      </c>
      <c r="E134" s="80">
        <v>0.207537635297456</v>
      </c>
      <c r="F134" s="80">
        <v>0</v>
      </c>
      <c r="G134" s="80">
        <v>0</v>
      </c>
      <c r="H134" s="80">
        <v>0</v>
      </c>
      <c r="I134" s="80">
        <v>0</v>
      </c>
      <c r="J134" s="80"/>
      <c r="K134" s="80">
        <v>0.30747206675717198</v>
      </c>
      <c r="L134" s="80">
        <v>0.41056556542933798</v>
      </c>
      <c r="M134" s="80">
        <v>0.37746235892083302</v>
      </c>
      <c r="N134" s="80">
        <v>0.39108456186035701</v>
      </c>
      <c r="O134" s="80">
        <v>0.39108456186035701</v>
      </c>
      <c r="P134" s="80"/>
      <c r="Q134" s="80">
        <v>0.64620471815089997</v>
      </c>
      <c r="R134" s="80">
        <v>0.45719904904702902</v>
      </c>
      <c r="S134" s="80">
        <v>0.436238900115477</v>
      </c>
      <c r="T134" s="80">
        <v>0.42615653027928901</v>
      </c>
      <c r="U134" s="80">
        <v>0.42615653027928901</v>
      </c>
      <c r="W134" s="63"/>
      <c r="X134" s="52" t="s">
        <v>207</v>
      </c>
      <c r="Y134" s="80">
        <v>0.19917359728858799</v>
      </c>
      <c r="Z134" s="80">
        <v>0</v>
      </c>
      <c r="AA134" s="80">
        <v>0</v>
      </c>
      <c r="AB134" s="80">
        <v>0</v>
      </c>
      <c r="AC134" s="80">
        <v>0</v>
      </c>
      <c r="AD134" s="80"/>
      <c r="AE134" s="80">
        <v>0.29413738801137901</v>
      </c>
      <c r="AF134" s="80">
        <v>0.39456191504360799</v>
      </c>
      <c r="AG134" s="80">
        <v>0.35922919140072301</v>
      </c>
      <c r="AH134" s="80">
        <v>0.36909086141571401</v>
      </c>
      <c r="AI134" s="80">
        <v>0.36909086141571401</v>
      </c>
      <c r="AJ134" s="80"/>
      <c r="AK134" s="80">
        <v>0.62663142538109196</v>
      </c>
      <c r="AL134" s="80">
        <v>0.43475929712762401</v>
      </c>
      <c r="AM134" s="80">
        <v>0.41330577187301598</v>
      </c>
      <c r="AN134" s="80">
        <v>0.40877234410274799</v>
      </c>
      <c r="AO134" s="80">
        <v>0.40877234410274799</v>
      </c>
      <c r="AQ134" s="63"/>
      <c r="AR134" s="52" t="s">
        <v>207</v>
      </c>
      <c r="AS134" s="80" t="s">
        <v>207</v>
      </c>
      <c r="AT134" s="80" t="s">
        <v>207</v>
      </c>
      <c r="AU134" s="80" t="s">
        <v>207</v>
      </c>
      <c r="AV134" s="80" t="s">
        <v>207</v>
      </c>
      <c r="AW134" s="80" t="s">
        <v>207</v>
      </c>
      <c r="AX134" s="80"/>
      <c r="AY134" s="80" t="s">
        <v>207</v>
      </c>
      <c r="AZ134" s="80" t="s">
        <v>207</v>
      </c>
      <c r="BA134" s="80" t="s">
        <v>207</v>
      </c>
      <c r="BB134" s="80" t="s">
        <v>207</v>
      </c>
      <c r="BC134" s="80" t="s">
        <v>207</v>
      </c>
      <c r="BD134" s="80"/>
      <c r="BE134" s="80" t="s">
        <v>207</v>
      </c>
      <c r="BF134" s="80" t="s">
        <v>207</v>
      </c>
      <c r="BG134" s="80" t="s">
        <v>207</v>
      </c>
      <c r="BH134" s="80" t="s">
        <v>207</v>
      </c>
      <c r="BI134" s="80" t="s">
        <v>207</v>
      </c>
    </row>
    <row r="135" spans="1:61" outlineLevel="1" x14ac:dyDescent="0.3">
      <c r="A135" s="63" t="s">
        <v>161</v>
      </c>
      <c r="B135" s="52" t="s">
        <v>207</v>
      </c>
      <c r="C135" s="63"/>
      <c r="D135" s="52" t="s">
        <v>207</v>
      </c>
      <c r="E135" s="66"/>
      <c r="F135" s="66"/>
      <c r="G135" s="66"/>
      <c r="H135" s="66"/>
      <c r="I135" s="66"/>
      <c r="J135" s="66"/>
      <c r="K135" s="66"/>
      <c r="L135" s="66"/>
      <c r="M135" s="66"/>
      <c r="N135" s="66"/>
      <c r="O135" s="66"/>
      <c r="P135" s="66"/>
      <c r="Q135" s="66"/>
      <c r="R135" s="66"/>
      <c r="S135" s="66"/>
      <c r="T135" s="66"/>
      <c r="U135" s="66"/>
      <c r="W135" s="63"/>
      <c r="X135" s="52" t="s">
        <v>207</v>
      </c>
      <c r="Y135" s="66"/>
      <c r="Z135" s="66"/>
      <c r="AA135" s="66"/>
      <c r="AB135" s="66"/>
      <c r="AC135" s="66"/>
      <c r="AD135" s="66"/>
      <c r="AE135" s="66"/>
      <c r="AF135" s="66"/>
      <c r="AG135" s="66"/>
      <c r="AH135" s="66"/>
      <c r="AI135" s="66"/>
      <c r="AJ135" s="66"/>
      <c r="AK135" s="66"/>
      <c r="AL135" s="66"/>
      <c r="AM135" s="66"/>
      <c r="AN135" s="66"/>
      <c r="AO135" s="66"/>
      <c r="AQ135" s="63"/>
      <c r="AR135" s="52" t="s">
        <v>207</v>
      </c>
      <c r="AS135" s="66"/>
      <c r="AT135" s="66"/>
      <c r="AU135" s="66"/>
      <c r="AV135" s="66"/>
      <c r="AW135" s="66"/>
      <c r="AX135" s="66"/>
      <c r="AY135" s="66"/>
      <c r="AZ135" s="66"/>
      <c r="BA135" s="66"/>
      <c r="BB135" s="66"/>
      <c r="BC135" s="66"/>
      <c r="BD135" s="66"/>
      <c r="BE135" s="66"/>
      <c r="BF135" s="66"/>
      <c r="BG135" s="66"/>
      <c r="BH135" s="66"/>
      <c r="BI135" s="66"/>
    </row>
    <row r="136" spans="1:61" outlineLevel="1" x14ac:dyDescent="0.3">
      <c r="A136" s="63" t="s">
        <v>165</v>
      </c>
      <c r="B136" s="52" t="s">
        <v>207</v>
      </c>
      <c r="C136" s="63"/>
      <c r="D136" s="52" t="s">
        <v>207</v>
      </c>
      <c r="E136" s="80">
        <v>-5.3720228956228699E-3</v>
      </c>
      <c r="F136" s="80">
        <v>0</v>
      </c>
      <c r="G136" s="80">
        <v>0</v>
      </c>
      <c r="H136" s="80">
        <v>0</v>
      </c>
      <c r="I136" s="80">
        <v>0</v>
      </c>
      <c r="J136" s="80"/>
      <c r="K136" s="80">
        <v>-2.6371591539291001E-2</v>
      </c>
      <c r="L136" s="80">
        <v>0.45609454878851802</v>
      </c>
      <c r="M136" s="80">
        <v>0.40466394986030602</v>
      </c>
      <c r="N136" s="80">
        <v>-5.1430024560097001E-2</v>
      </c>
      <c r="O136" s="80">
        <v>-5.1430024560097001E-2</v>
      </c>
      <c r="P136" s="80"/>
      <c r="Q136" s="80">
        <v>-0.14447837105927999</v>
      </c>
      <c r="R136" s="80">
        <v>-3.8174180538555799E-2</v>
      </c>
      <c r="S136" s="80">
        <v>5.6616240080899598E-2</v>
      </c>
      <c r="T136" s="80">
        <v>-0.119870839288879</v>
      </c>
      <c r="U136" s="80">
        <v>-0.119870839288879</v>
      </c>
      <c r="W136" s="63"/>
      <c r="X136" s="52" t="s">
        <v>207</v>
      </c>
      <c r="Y136" s="80">
        <v>-1.3736060904491001E-2</v>
      </c>
      <c r="Z136" s="80">
        <v>0</v>
      </c>
      <c r="AA136" s="80">
        <v>0</v>
      </c>
      <c r="AB136" s="80">
        <v>0</v>
      </c>
      <c r="AC136" s="80">
        <v>0</v>
      </c>
      <c r="AD136" s="80"/>
      <c r="AE136" s="80">
        <v>-3.97062702850845E-2</v>
      </c>
      <c r="AF136" s="80">
        <v>0.44009089840278798</v>
      </c>
      <c r="AG136" s="80">
        <v>0.38643078234019701</v>
      </c>
      <c r="AH136" s="80">
        <v>-7.3423725004740106E-2</v>
      </c>
      <c r="AI136" s="80">
        <v>-7.3423725004740106E-2</v>
      </c>
      <c r="AJ136" s="80"/>
      <c r="AK136" s="80">
        <v>-0.16405166382908901</v>
      </c>
      <c r="AL136" s="80">
        <v>-6.0613932457960401E-2</v>
      </c>
      <c r="AM136" s="80">
        <v>3.3683111838440201E-2</v>
      </c>
      <c r="AN136" s="80">
        <v>-0.13725502546542001</v>
      </c>
      <c r="AO136" s="80">
        <v>-0.13725502546542001</v>
      </c>
      <c r="AQ136" s="63"/>
      <c r="AR136" s="52" t="s">
        <v>207</v>
      </c>
      <c r="AS136" s="80" t="s">
        <v>207</v>
      </c>
      <c r="AT136" s="80" t="s">
        <v>207</v>
      </c>
      <c r="AU136" s="80" t="s">
        <v>207</v>
      </c>
      <c r="AV136" s="80" t="s">
        <v>207</v>
      </c>
      <c r="AW136" s="80" t="s">
        <v>207</v>
      </c>
      <c r="AX136" s="80"/>
      <c r="AY136" s="80" t="s">
        <v>207</v>
      </c>
      <c r="AZ136" s="80" t="s">
        <v>207</v>
      </c>
      <c r="BA136" s="80" t="s">
        <v>207</v>
      </c>
      <c r="BB136" s="80" t="s">
        <v>207</v>
      </c>
      <c r="BC136" s="80" t="s">
        <v>207</v>
      </c>
      <c r="BD136" s="80"/>
      <c r="BE136" s="80" t="s">
        <v>207</v>
      </c>
      <c r="BF136" s="80" t="s">
        <v>207</v>
      </c>
      <c r="BG136" s="80" t="s">
        <v>207</v>
      </c>
      <c r="BH136" s="80" t="s">
        <v>207</v>
      </c>
      <c r="BI136" s="80" t="s">
        <v>207</v>
      </c>
    </row>
    <row r="137" spans="1:61" outlineLevel="1" x14ac:dyDescent="0.3">
      <c r="A137" s="63" t="s">
        <v>162</v>
      </c>
      <c r="B137" s="52" t="s">
        <v>207</v>
      </c>
      <c r="C137" s="63"/>
      <c r="D137" s="52" t="s">
        <v>207</v>
      </c>
      <c r="E137" s="66"/>
      <c r="F137" s="66"/>
      <c r="G137" s="66"/>
      <c r="H137" s="66"/>
      <c r="I137" s="66"/>
      <c r="J137" s="66"/>
      <c r="K137" s="66"/>
      <c r="L137" s="66"/>
      <c r="M137" s="66"/>
      <c r="N137" s="66"/>
      <c r="O137" s="66"/>
      <c r="P137" s="66"/>
      <c r="Q137" s="66"/>
      <c r="R137" s="66"/>
      <c r="S137" s="66"/>
      <c r="T137" s="66"/>
      <c r="U137" s="66"/>
      <c r="W137" s="63"/>
      <c r="X137" s="52" t="s">
        <v>207</v>
      </c>
      <c r="Y137" s="66"/>
      <c r="Z137" s="66"/>
      <c r="AA137" s="66"/>
      <c r="AB137" s="66"/>
      <c r="AC137" s="66"/>
      <c r="AD137" s="66"/>
      <c r="AE137" s="66"/>
      <c r="AF137" s="66"/>
      <c r="AG137" s="66"/>
      <c r="AH137" s="66"/>
      <c r="AI137" s="66"/>
      <c r="AJ137" s="66"/>
      <c r="AK137" s="66"/>
      <c r="AL137" s="66"/>
      <c r="AM137" s="66"/>
      <c r="AN137" s="66"/>
      <c r="AO137" s="66"/>
      <c r="AQ137" s="63"/>
      <c r="AR137" s="52" t="s">
        <v>207</v>
      </c>
      <c r="AS137" s="66"/>
      <c r="AT137" s="66"/>
      <c r="AU137" s="66"/>
      <c r="AV137" s="66"/>
      <c r="AW137" s="66"/>
      <c r="AX137" s="66"/>
      <c r="AY137" s="66"/>
      <c r="AZ137" s="66"/>
      <c r="BA137" s="66"/>
      <c r="BB137" s="66"/>
      <c r="BC137" s="66"/>
      <c r="BD137" s="66"/>
      <c r="BE137" s="66"/>
      <c r="BF137" s="66"/>
      <c r="BG137" s="66"/>
      <c r="BH137" s="66"/>
      <c r="BI137" s="66"/>
    </row>
    <row r="138" spans="1:61" s="85" customFormat="1" ht="13.2" x14ac:dyDescent="0.25"/>
    <row r="139" spans="1:61" s="85" customFormat="1" ht="13.2" x14ac:dyDescent="0.25"/>
    <row r="140" spans="1:61" outlineLevel="1" x14ac:dyDescent="0.3">
      <c r="A140" s="63" t="s">
        <v>182</v>
      </c>
      <c r="B140" s="52" t="s">
        <v>207</v>
      </c>
      <c r="C140" s="63"/>
      <c r="D140" s="52" t="s">
        <v>207</v>
      </c>
      <c r="E140" s="80">
        <v>0.20912459400109601</v>
      </c>
      <c r="F140" s="80">
        <v>0</v>
      </c>
      <c r="G140" s="80">
        <v>0</v>
      </c>
      <c r="H140" s="80">
        <v>0</v>
      </c>
      <c r="I140" s="80">
        <v>0</v>
      </c>
      <c r="J140" s="80"/>
      <c r="K140" s="80">
        <v>0.30909498008219399</v>
      </c>
      <c r="L140" s="80">
        <v>0.41308296317674098</v>
      </c>
      <c r="M140" s="80">
        <v>0.37991822738331799</v>
      </c>
      <c r="N140" s="80">
        <v>0.39416644376360299</v>
      </c>
      <c r="O140" s="80">
        <v>0.39416644376360299</v>
      </c>
      <c r="P140" s="80"/>
      <c r="Q140" s="80">
        <v>0.64850834227992604</v>
      </c>
      <c r="R140" s="80">
        <v>0.45916193554804102</v>
      </c>
      <c r="S140" s="80">
        <v>0.43843287625495603</v>
      </c>
      <c r="T140" s="80">
        <v>0.42888988478611401</v>
      </c>
      <c r="U140" s="80">
        <v>0.42888988478611401</v>
      </c>
      <c r="W140" s="63"/>
      <c r="X140" s="52" t="s">
        <v>207</v>
      </c>
      <c r="Y140" s="80">
        <v>0.200696599481898</v>
      </c>
      <c r="Z140" s="80">
        <v>0</v>
      </c>
      <c r="AA140" s="80">
        <v>0</v>
      </c>
      <c r="AB140" s="80">
        <v>0</v>
      </c>
      <c r="AC140" s="80">
        <v>0</v>
      </c>
      <c r="AD140" s="80"/>
      <c r="AE140" s="80">
        <v>0.29568991761650798</v>
      </c>
      <c r="AF140" s="80">
        <v>0.39698118582464198</v>
      </c>
      <c r="AG140" s="80">
        <v>0.361566430124307</v>
      </c>
      <c r="AH140" s="80">
        <v>0.37199942533610902</v>
      </c>
      <c r="AI140" s="80">
        <v>0.37199942533610902</v>
      </c>
      <c r="AJ140" s="80"/>
      <c r="AK140" s="80">
        <v>0.62886527361984301</v>
      </c>
      <c r="AL140" s="80">
        <v>0.43662584334485699</v>
      </c>
      <c r="AM140" s="80">
        <v>0.41538441043908297</v>
      </c>
      <c r="AN140" s="80">
        <v>0.41139419698926</v>
      </c>
      <c r="AO140" s="80">
        <v>0.41139419698926</v>
      </c>
      <c r="AQ140" s="63"/>
      <c r="AR140" s="52" t="s">
        <v>207</v>
      </c>
      <c r="AS140" s="80" t="s">
        <v>207</v>
      </c>
      <c r="AT140" s="80" t="s">
        <v>207</v>
      </c>
      <c r="AU140" s="80" t="s">
        <v>207</v>
      </c>
      <c r="AV140" s="80" t="s">
        <v>207</v>
      </c>
      <c r="AW140" s="80" t="s">
        <v>207</v>
      </c>
      <c r="AX140" s="80"/>
      <c r="AY140" s="80" t="s">
        <v>207</v>
      </c>
      <c r="AZ140" s="80" t="s">
        <v>207</v>
      </c>
      <c r="BA140" s="80" t="s">
        <v>207</v>
      </c>
      <c r="BB140" s="80" t="s">
        <v>207</v>
      </c>
      <c r="BC140" s="80" t="s">
        <v>207</v>
      </c>
      <c r="BD140" s="80"/>
      <c r="BE140" s="80" t="s">
        <v>207</v>
      </c>
      <c r="BF140" s="80" t="s">
        <v>207</v>
      </c>
      <c r="BG140" s="80" t="s">
        <v>207</v>
      </c>
      <c r="BH140" s="80" t="s">
        <v>207</v>
      </c>
      <c r="BI140" s="80" t="s">
        <v>207</v>
      </c>
    </row>
    <row r="141" spans="1:61" outlineLevel="1" x14ac:dyDescent="0.3">
      <c r="A141" s="63" t="s">
        <v>183</v>
      </c>
      <c r="B141" s="52" t="s">
        <v>207</v>
      </c>
      <c r="C141" s="63"/>
      <c r="D141" s="52" t="s">
        <v>207</v>
      </c>
      <c r="E141" s="66"/>
      <c r="F141" s="66"/>
      <c r="G141" s="66"/>
      <c r="H141" s="66"/>
      <c r="I141" s="66"/>
      <c r="J141" s="66"/>
      <c r="K141" s="66"/>
      <c r="L141" s="66"/>
      <c r="M141" s="66"/>
      <c r="N141" s="66"/>
      <c r="O141" s="66"/>
      <c r="P141" s="66"/>
      <c r="Q141" s="66"/>
      <c r="R141" s="66"/>
      <c r="S141" s="66"/>
      <c r="T141" s="66"/>
      <c r="U141" s="66"/>
      <c r="W141" s="63"/>
      <c r="X141" s="52" t="s">
        <v>207</v>
      </c>
      <c r="Y141" s="66"/>
      <c r="Z141" s="66"/>
      <c r="AA141" s="66"/>
      <c r="AB141" s="66"/>
      <c r="AC141" s="66"/>
      <c r="AD141" s="66"/>
      <c r="AE141" s="66"/>
      <c r="AF141" s="66"/>
      <c r="AG141" s="66"/>
      <c r="AH141" s="66"/>
      <c r="AI141" s="66"/>
      <c r="AJ141" s="66"/>
      <c r="AK141" s="66"/>
      <c r="AL141" s="66"/>
      <c r="AM141" s="66"/>
      <c r="AN141" s="66"/>
      <c r="AO141" s="66"/>
      <c r="AQ141" s="63"/>
      <c r="AR141" s="52" t="s">
        <v>207</v>
      </c>
      <c r="AS141" s="66"/>
      <c r="AT141" s="66"/>
      <c r="AU141" s="66"/>
      <c r="AV141" s="66"/>
      <c r="AW141" s="66"/>
      <c r="AX141" s="66"/>
      <c r="AY141" s="66"/>
      <c r="AZ141" s="66"/>
      <c r="BA141" s="66"/>
      <c r="BB141" s="66"/>
      <c r="BC141" s="66"/>
      <c r="BD141" s="66"/>
      <c r="BE141" s="66"/>
      <c r="BF141" s="66"/>
      <c r="BG141" s="66"/>
      <c r="BH141" s="66"/>
      <c r="BI141" s="66"/>
    </row>
    <row r="142" spans="1:61" outlineLevel="1" x14ac:dyDescent="0.3">
      <c r="A142" s="63" t="s">
        <v>184</v>
      </c>
      <c r="B142" s="52" t="s">
        <v>207</v>
      </c>
      <c r="C142" s="63"/>
      <c r="D142" s="52" t="s">
        <v>207</v>
      </c>
      <c r="E142" s="80">
        <v>-5.4131006426933704E-3</v>
      </c>
      <c r="F142" s="80">
        <v>0</v>
      </c>
      <c r="G142" s="80">
        <v>0</v>
      </c>
      <c r="H142" s="80">
        <v>0</v>
      </c>
      <c r="I142" s="80">
        <v>0</v>
      </c>
      <c r="J142" s="80"/>
      <c r="K142" s="80">
        <v>-2.6510787297014799E-2</v>
      </c>
      <c r="L142" s="80">
        <v>0.45889110915890002</v>
      </c>
      <c r="M142" s="80">
        <v>0.40729679896136001</v>
      </c>
      <c r="N142" s="80">
        <v>-5.1835310980050002E-2</v>
      </c>
      <c r="O142" s="80">
        <v>-5.1835310980050002E-2</v>
      </c>
      <c r="P142" s="80"/>
      <c r="Q142" s="80">
        <v>-0.144993415057483</v>
      </c>
      <c r="R142" s="80">
        <v>-3.8338073232170297E-2</v>
      </c>
      <c r="S142" s="80">
        <v>5.6900980116260103E-2</v>
      </c>
      <c r="T142" s="80">
        <v>-0.120639687060829</v>
      </c>
      <c r="U142" s="80">
        <v>-0.120639687060829</v>
      </c>
      <c r="W142" s="63"/>
      <c r="X142" s="52" t="s">
        <v>207</v>
      </c>
      <c r="Y142" s="80">
        <v>-1.3841095161891401E-2</v>
      </c>
      <c r="Z142" s="80">
        <v>0</v>
      </c>
      <c r="AA142" s="80">
        <v>0</v>
      </c>
      <c r="AB142" s="80">
        <v>0</v>
      </c>
      <c r="AC142" s="80">
        <v>0</v>
      </c>
      <c r="AD142" s="80"/>
      <c r="AE142" s="80">
        <v>-3.9915849762700899E-2</v>
      </c>
      <c r="AF142" s="80">
        <v>0.44278933180680102</v>
      </c>
      <c r="AG142" s="80">
        <v>0.38894500170234902</v>
      </c>
      <c r="AH142" s="80">
        <v>-7.4002329407543893E-2</v>
      </c>
      <c r="AI142" s="80">
        <v>-7.4002329407543893E-2</v>
      </c>
      <c r="AJ142" s="80"/>
      <c r="AK142" s="80">
        <v>-0.16463648371756801</v>
      </c>
      <c r="AL142" s="80">
        <v>-6.08741654353539E-2</v>
      </c>
      <c r="AM142" s="80">
        <v>3.3852514300387902E-2</v>
      </c>
      <c r="AN142" s="80">
        <v>-0.13813537485768301</v>
      </c>
      <c r="AO142" s="80">
        <v>-0.13813537485768301</v>
      </c>
      <c r="AQ142" s="63"/>
      <c r="AR142" s="52" t="s">
        <v>207</v>
      </c>
      <c r="AS142" s="80" t="s">
        <v>207</v>
      </c>
      <c r="AT142" s="80" t="s">
        <v>207</v>
      </c>
      <c r="AU142" s="80" t="s">
        <v>207</v>
      </c>
      <c r="AV142" s="80" t="s">
        <v>207</v>
      </c>
      <c r="AW142" s="80" t="s">
        <v>207</v>
      </c>
      <c r="AX142" s="80"/>
      <c r="AY142" s="80" t="s">
        <v>207</v>
      </c>
      <c r="AZ142" s="80" t="s">
        <v>207</v>
      </c>
      <c r="BA142" s="80" t="s">
        <v>207</v>
      </c>
      <c r="BB142" s="80" t="s">
        <v>207</v>
      </c>
      <c r="BC142" s="80" t="s">
        <v>207</v>
      </c>
      <c r="BD142" s="80"/>
      <c r="BE142" s="80" t="s">
        <v>207</v>
      </c>
      <c r="BF142" s="80" t="s">
        <v>207</v>
      </c>
      <c r="BG142" s="80" t="s">
        <v>207</v>
      </c>
      <c r="BH142" s="80" t="s">
        <v>207</v>
      </c>
      <c r="BI142" s="80" t="s">
        <v>207</v>
      </c>
    </row>
    <row r="143" spans="1:61" outlineLevel="1" x14ac:dyDescent="0.3">
      <c r="A143" s="63" t="s">
        <v>185</v>
      </c>
      <c r="B143" s="52" t="s">
        <v>207</v>
      </c>
      <c r="C143" s="63"/>
      <c r="D143" s="52" t="s">
        <v>207</v>
      </c>
      <c r="E143" s="66"/>
      <c r="F143" s="66"/>
      <c r="G143" s="66"/>
      <c r="H143" s="66"/>
      <c r="I143" s="66"/>
      <c r="J143" s="66"/>
      <c r="K143" s="66"/>
      <c r="L143" s="66"/>
      <c r="M143" s="66"/>
      <c r="N143" s="66"/>
      <c r="O143" s="66"/>
      <c r="P143" s="66"/>
      <c r="Q143" s="66"/>
      <c r="R143" s="66"/>
      <c r="S143" s="66"/>
      <c r="T143" s="66"/>
      <c r="U143" s="66"/>
      <c r="W143" s="63"/>
      <c r="X143" s="52" t="s">
        <v>207</v>
      </c>
      <c r="Y143" s="66"/>
      <c r="Z143" s="66"/>
      <c r="AA143" s="66"/>
      <c r="AB143" s="66"/>
      <c r="AC143" s="66"/>
      <c r="AD143" s="66"/>
      <c r="AE143" s="66"/>
      <c r="AF143" s="66"/>
      <c r="AG143" s="66"/>
      <c r="AH143" s="66"/>
      <c r="AI143" s="66"/>
      <c r="AJ143" s="66"/>
      <c r="AK143" s="66"/>
      <c r="AL143" s="66"/>
      <c r="AM143" s="66"/>
      <c r="AN143" s="66"/>
      <c r="AO143" s="66"/>
      <c r="AQ143" s="63"/>
      <c r="AR143" s="52" t="s">
        <v>207</v>
      </c>
      <c r="AS143" s="66"/>
      <c r="AT143" s="66"/>
      <c r="AU143" s="66"/>
      <c r="AV143" s="66"/>
      <c r="AW143" s="66"/>
      <c r="AX143" s="66"/>
      <c r="AY143" s="66"/>
      <c r="AZ143" s="66"/>
      <c r="BA143" s="66"/>
      <c r="BB143" s="66"/>
      <c r="BC143" s="66"/>
      <c r="BD143" s="66"/>
      <c r="BE143" s="66"/>
      <c r="BF143" s="66"/>
      <c r="BG143" s="66"/>
      <c r="BH143" s="66"/>
      <c r="BI143" s="66"/>
    </row>
    <row r="144" spans="1:61" outlineLevel="1" x14ac:dyDescent="0.3">
      <c r="A144" s="63" t="s">
        <v>186</v>
      </c>
      <c r="B144" s="52" t="s">
        <v>207</v>
      </c>
      <c r="C144" s="63"/>
      <c r="D144" s="52" t="s">
        <v>207</v>
      </c>
      <c r="E144" s="80">
        <v>0.207537635297456</v>
      </c>
      <c r="F144" s="80">
        <v>0</v>
      </c>
      <c r="G144" s="80">
        <v>0</v>
      </c>
      <c r="H144" s="80">
        <v>0</v>
      </c>
      <c r="I144" s="80">
        <v>0</v>
      </c>
      <c r="J144" s="80"/>
      <c r="K144" s="80">
        <v>0.30747206675717198</v>
      </c>
      <c r="L144" s="80">
        <v>0.41056556542933798</v>
      </c>
      <c r="M144" s="80">
        <v>0.37746235892083302</v>
      </c>
      <c r="N144" s="80">
        <v>0.39108456186035701</v>
      </c>
      <c r="O144" s="80">
        <v>0.39108456186035701</v>
      </c>
      <c r="P144" s="80"/>
      <c r="Q144" s="80">
        <v>0.64620471815089997</v>
      </c>
      <c r="R144" s="80">
        <v>0.45719904904702902</v>
      </c>
      <c r="S144" s="80">
        <v>0.436238900115477</v>
      </c>
      <c r="T144" s="80">
        <v>0.42615653027928901</v>
      </c>
      <c r="U144" s="80">
        <v>0.42615653027928901</v>
      </c>
      <c r="W144" s="63"/>
      <c r="X144" s="52" t="s">
        <v>207</v>
      </c>
      <c r="Y144" s="80">
        <v>0.19917359728858799</v>
      </c>
      <c r="Z144" s="80">
        <v>0</v>
      </c>
      <c r="AA144" s="80">
        <v>0</v>
      </c>
      <c r="AB144" s="80">
        <v>0</v>
      </c>
      <c r="AC144" s="80">
        <v>0</v>
      </c>
      <c r="AD144" s="80"/>
      <c r="AE144" s="80">
        <v>0.29413738801137901</v>
      </c>
      <c r="AF144" s="80">
        <v>0.39456191504360799</v>
      </c>
      <c r="AG144" s="80">
        <v>0.35922919140072301</v>
      </c>
      <c r="AH144" s="80">
        <v>0.36909086141571401</v>
      </c>
      <c r="AI144" s="80">
        <v>0.36909086141571401</v>
      </c>
      <c r="AJ144" s="80"/>
      <c r="AK144" s="80">
        <v>0.62663142538109196</v>
      </c>
      <c r="AL144" s="80">
        <v>0.43475929712762401</v>
      </c>
      <c r="AM144" s="80">
        <v>0.41330577187301598</v>
      </c>
      <c r="AN144" s="80">
        <v>0.40877234410274799</v>
      </c>
      <c r="AO144" s="80">
        <v>0.40877234410274799</v>
      </c>
      <c r="AQ144" s="63"/>
      <c r="AR144" s="52" t="s">
        <v>207</v>
      </c>
      <c r="AS144" s="80" t="s">
        <v>207</v>
      </c>
      <c r="AT144" s="80" t="s">
        <v>207</v>
      </c>
      <c r="AU144" s="80" t="s">
        <v>207</v>
      </c>
      <c r="AV144" s="80" t="s">
        <v>207</v>
      </c>
      <c r="AW144" s="80" t="s">
        <v>207</v>
      </c>
      <c r="AX144" s="80"/>
      <c r="AY144" s="80" t="s">
        <v>207</v>
      </c>
      <c r="AZ144" s="80" t="s">
        <v>207</v>
      </c>
      <c r="BA144" s="80" t="s">
        <v>207</v>
      </c>
      <c r="BB144" s="80" t="s">
        <v>207</v>
      </c>
      <c r="BC144" s="80" t="s">
        <v>207</v>
      </c>
      <c r="BD144" s="80"/>
      <c r="BE144" s="80" t="s">
        <v>207</v>
      </c>
      <c r="BF144" s="80" t="s">
        <v>207</v>
      </c>
      <c r="BG144" s="80" t="s">
        <v>207</v>
      </c>
      <c r="BH144" s="80" t="s">
        <v>207</v>
      </c>
      <c r="BI144" s="80" t="s">
        <v>207</v>
      </c>
    </row>
    <row r="145" spans="1:61" outlineLevel="1" x14ac:dyDescent="0.3">
      <c r="A145" s="63" t="s">
        <v>187</v>
      </c>
      <c r="B145" s="52" t="s">
        <v>207</v>
      </c>
      <c r="C145" s="63"/>
      <c r="D145" s="52" t="s">
        <v>207</v>
      </c>
      <c r="E145" s="66"/>
      <c r="F145" s="66"/>
      <c r="G145" s="66"/>
      <c r="H145" s="66"/>
      <c r="I145" s="66"/>
      <c r="J145" s="66"/>
      <c r="K145" s="66"/>
      <c r="L145" s="66"/>
      <c r="M145" s="66"/>
      <c r="N145" s="66"/>
      <c r="O145" s="66"/>
      <c r="P145" s="66"/>
      <c r="Q145" s="66"/>
      <c r="R145" s="66"/>
      <c r="S145" s="66"/>
      <c r="T145" s="66"/>
      <c r="U145" s="66"/>
      <c r="W145" s="63"/>
      <c r="X145" s="52" t="s">
        <v>207</v>
      </c>
      <c r="Y145" s="66"/>
      <c r="Z145" s="66"/>
      <c r="AA145" s="66"/>
      <c r="AB145" s="66"/>
      <c r="AC145" s="66"/>
      <c r="AD145" s="66"/>
      <c r="AE145" s="66"/>
      <c r="AF145" s="66"/>
      <c r="AG145" s="66"/>
      <c r="AH145" s="66"/>
      <c r="AI145" s="66"/>
      <c r="AJ145" s="66"/>
      <c r="AK145" s="66"/>
      <c r="AL145" s="66"/>
      <c r="AM145" s="66"/>
      <c r="AN145" s="66"/>
      <c r="AO145" s="66"/>
      <c r="AQ145" s="63"/>
      <c r="AR145" s="52" t="s">
        <v>207</v>
      </c>
      <c r="AS145" s="66"/>
      <c r="AT145" s="66"/>
      <c r="AU145" s="66"/>
      <c r="AV145" s="66"/>
      <c r="AW145" s="66"/>
      <c r="AX145" s="66"/>
      <c r="AY145" s="66"/>
      <c r="AZ145" s="66"/>
      <c r="BA145" s="66"/>
      <c r="BB145" s="66"/>
      <c r="BC145" s="66"/>
      <c r="BD145" s="66"/>
      <c r="BE145" s="66"/>
      <c r="BF145" s="66"/>
      <c r="BG145" s="66"/>
      <c r="BH145" s="66"/>
      <c r="BI145" s="66"/>
    </row>
    <row r="146" spans="1:61" outlineLevel="1" x14ac:dyDescent="0.3">
      <c r="A146" s="63" t="s">
        <v>188</v>
      </c>
      <c r="B146" s="52" t="s">
        <v>207</v>
      </c>
      <c r="C146" s="63"/>
      <c r="D146" s="52" t="s">
        <v>207</v>
      </c>
      <c r="E146" s="80">
        <v>-5.3720228956228699E-3</v>
      </c>
      <c r="F146" s="80">
        <v>0</v>
      </c>
      <c r="G146" s="80">
        <v>0</v>
      </c>
      <c r="H146" s="80">
        <v>0</v>
      </c>
      <c r="I146" s="80">
        <v>0</v>
      </c>
      <c r="J146" s="80"/>
      <c r="K146" s="80">
        <v>-2.6371591539291001E-2</v>
      </c>
      <c r="L146" s="80">
        <v>0.45609454878851802</v>
      </c>
      <c r="M146" s="80">
        <v>0.40466394986030602</v>
      </c>
      <c r="N146" s="80">
        <v>-5.1430024560097001E-2</v>
      </c>
      <c r="O146" s="80">
        <v>-5.1430024560097001E-2</v>
      </c>
      <c r="P146" s="80"/>
      <c r="Q146" s="80">
        <v>-0.14447837105927999</v>
      </c>
      <c r="R146" s="80">
        <v>-3.8174180538555799E-2</v>
      </c>
      <c r="S146" s="80">
        <v>5.6616240080899598E-2</v>
      </c>
      <c r="T146" s="80">
        <v>-0.119870839288879</v>
      </c>
      <c r="U146" s="80">
        <v>-0.119870839288879</v>
      </c>
      <c r="W146" s="63"/>
      <c r="X146" s="52" t="s">
        <v>207</v>
      </c>
      <c r="Y146" s="80">
        <v>-1.3736060904491001E-2</v>
      </c>
      <c r="Z146" s="80">
        <v>0</v>
      </c>
      <c r="AA146" s="80">
        <v>0</v>
      </c>
      <c r="AB146" s="80">
        <v>0</v>
      </c>
      <c r="AC146" s="80">
        <v>0</v>
      </c>
      <c r="AD146" s="80"/>
      <c r="AE146" s="80">
        <v>-3.97062702850845E-2</v>
      </c>
      <c r="AF146" s="80">
        <v>0.44009089840278798</v>
      </c>
      <c r="AG146" s="80">
        <v>0.38643078234019701</v>
      </c>
      <c r="AH146" s="80">
        <v>-7.3423725004740106E-2</v>
      </c>
      <c r="AI146" s="80">
        <v>-7.3423725004740106E-2</v>
      </c>
      <c r="AJ146" s="80"/>
      <c r="AK146" s="80">
        <v>-0.16405166382908901</v>
      </c>
      <c r="AL146" s="80">
        <v>-6.0613932457960401E-2</v>
      </c>
      <c r="AM146" s="80">
        <v>3.3683111838440201E-2</v>
      </c>
      <c r="AN146" s="80">
        <v>-0.13725502546542001</v>
      </c>
      <c r="AO146" s="80">
        <v>-0.13725502546542001</v>
      </c>
      <c r="AQ146" s="63"/>
      <c r="AR146" s="52" t="s">
        <v>207</v>
      </c>
      <c r="AS146" s="80" t="s">
        <v>207</v>
      </c>
      <c r="AT146" s="80" t="s">
        <v>207</v>
      </c>
      <c r="AU146" s="80" t="s">
        <v>207</v>
      </c>
      <c r="AV146" s="80" t="s">
        <v>207</v>
      </c>
      <c r="AW146" s="80" t="s">
        <v>207</v>
      </c>
      <c r="AX146" s="80"/>
      <c r="AY146" s="80" t="s">
        <v>207</v>
      </c>
      <c r="AZ146" s="80" t="s">
        <v>207</v>
      </c>
      <c r="BA146" s="80" t="s">
        <v>207</v>
      </c>
      <c r="BB146" s="80" t="s">
        <v>207</v>
      </c>
      <c r="BC146" s="80" t="s">
        <v>207</v>
      </c>
      <c r="BD146" s="80"/>
      <c r="BE146" s="80" t="s">
        <v>207</v>
      </c>
      <c r="BF146" s="80" t="s">
        <v>207</v>
      </c>
      <c r="BG146" s="80" t="s">
        <v>207</v>
      </c>
      <c r="BH146" s="80" t="s">
        <v>207</v>
      </c>
      <c r="BI146" s="80" t="s">
        <v>207</v>
      </c>
    </row>
    <row r="147" spans="1:61" outlineLevel="1" x14ac:dyDescent="0.3">
      <c r="A147" s="63" t="s">
        <v>189</v>
      </c>
      <c r="B147" s="52" t="s">
        <v>207</v>
      </c>
      <c r="C147" s="63"/>
      <c r="D147" s="52" t="s">
        <v>207</v>
      </c>
      <c r="E147" s="66"/>
      <c r="F147" s="66"/>
      <c r="G147" s="66"/>
      <c r="H147" s="66"/>
      <c r="I147" s="66"/>
      <c r="J147" s="66"/>
      <c r="K147" s="66"/>
      <c r="L147" s="66"/>
      <c r="M147" s="66"/>
      <c r="N147" s="66"/>
      <c r="O147" s="66"/>
      <c r="P147" s="66"/>
      <c r="Q147" s="66"/>
      <c r="R147" s="66"/>
      <c r="S147" s="66"/>
      <c r="T147" s="66"/>
      <c r="U147" s="66"/>
      <c r="W147" s="63"/>
      <c r="X147" s="52" t="s">
        <v>207</v>
      </c>
      <c r="Y147" s="66"/>
      <c r="Z147" s="66"/>
      <c r="AA147" s="66"/>
      <c r="AB147" s="66"/>
      <c r="AC147" s="66"/>
      <c r="AD147" s="66"/>
      <c r="AE147" s="66"/>
      <c r="AF147" s="66"/>
      <c r="AG147" s="66"/>
      <c r="AH147" s="66"/>
      <c r="AI147" s="66"/>
      <c r="AJ147" s="66"/>
      <c r="AK147" s="66"/>
      <c r="AL147" s="66"/>
      <c r="AM147" s="66"/>
      <c r="AN147" s="66"/>
      <c r="AO147" s="66"/>
      <c r="AQ147" s="63"/>
      <c r="AR147" s="52" t="s">
        <v>207</v>
      </c>
      <c r="AS147" s="66"/>
      <c r="AT147" s="66"/>
      <c r="AU147" s="66"/>
      <c r="AV147" s="66"/>
      <c r="AW147" s="66"/>
      <c r="AX147" s="66"/>
      <c r="AY147" s="66"/>
      <c r="AZ147" s="66"/>
      <c r="BA147" s="66"/>
      <c r="BB147" s="66"/>
      <c r="BC147" s="66"/>
      <c r="BD147" s="66"/>
      <c r="BE147" s="66"/>
      <c r="BF147" s="66"/>
      <c r="BG147" s="66"/>
      <c r="BH147" s="66"/>
      <c r="BI147" s="66"/>
    </row>
    <row r="148" spans="1:61" s="85" customFormat="1" ht="13.2" x14ac:dyDescent="0.25"/>
    <row r="149" spans="1:61" s="85" customFormat="1" ht="13.2" x14ac:dyDescent="0.25"/>
    <row r="150" spans="1:61" s="85" customFormat="1" ht="13.2" x14ac:dyDescent="0.25"/>
    <row r="151" spans="1:61" s="85" customFormat="1" ht="13.2" x14ac:dyDescent="0.25"/>
    <row r="152" spans="1:61" s="85" customFormat="1" ht="13.2" x14ac:dyDescent="0.25"/>
    <row r="153" spans="1:61" s="85" customFormat="1" ht="13.2" x14ac:dyDescent="0.25"/>
    <row r="154" spans="1:61" s="76" customFormat="1" ht="13.2" x14ac:dyDescent="0.25"/>
    <row r="155" spans="1:61" s="76" customFormat="1" ht="13.2" x14ac:dyDescent="0.25"/>
    <row r="156" spans="1:61" s="76" customFormat="1" ht="13.2" x14ac:dyDescent="0.25"/>
    <row r="157" spans="1:61" s="76" customFormat="1" ht="13.2" x14ac:dyDescent="0.25"/>
    <row r="158" spans="1:61" s="76" customFormat="1" ht="13.2" x14ac:dyDescent="0.25"/>
    <row r="159" spans="1:61" s="76" customFormat="1" ht="13.2" x14ac:dyDescent="0.25"/>
    <row r="160" spans="1:61" s="76" customFormat="1" ht="13.2" x14ac:dyDescent="0.25"/>
    <row r="161" s="76" customFormat="1" ht="13.2" x14ac:dyDescent="0.25"/>
    <row r="162" s="76" customFormat="1" ht="13.2" x14ac:dyDescent="0.25"/>
    <row r="163" s="76" customFormat="1" ht="13.2" x14ac:dyDescent="0.25"/>
    <row r="164" s="85" customFormat="1" ht="13.2" x14ac:dyDescent="0.25"/>
    <row r="165" s="85" customFormat="1" ht="13.2" x14ac:dyDescent="0.25"/>
    <row r="166" s="85" customFormat="1" ht="13.2" x14ac:dyDescent="0.25"/>
    <row r="167" s="85" customFormat="1" ht="13.2" x14ac:dyDescent="0.25"/>
    <row r="168" s="85" customFormat="1" ht="13.2" x14ac:dyDescent="0.25"/>
    <row r="169" s="85" customFormat="1" ht="13.2" x14ac:dyDescent="0.25"/>
    <row r="170" s="85" customFormat="1" ht="13.2" x14ac:dyDescent="0.25"/>
    <row r="171" s="85" customFormat="1" ht="13.2" x14ac:dyDescent="0.25"/>
    <row r="172" s="85" customFormat="1" ht="13.2" x14ac:dyDescent="0.25"/>
    <row r="173" s="85" customFormat="1" ht="13.2" x14ac:dyDescent="0.25"/>
    <row r="174" s="85" customFormat="1" ht="13.2" x14ac:dyDescent="0.25"/>
    <row r="175" s="85" customFormat="1" ht="13.2" x14ac:dyDescent="0.25"/>
    <row r="176" s="85" customFormat="1" ht="13.2" x14ac:dyDescent="0.25"/>
    <row r="177" s="85" customFormat="1" ht="13.2" x14ac:dyDescent="0.25"/>
    <row r="178" s="85" customFormat="1" ht="13.2" x14ac:dyDescent="0.25"/>
  </sheetData>
  <mergeCells count="9">
    <mergeCell ref="C16:U16"/>
    <mergeCell ref="W16:AO16"/>
    <mergeCell ref="AQ16:BI16"/>
    <mergeCell ref="C14:U14"/>
    <mergeCell ref="W14:AO14"/>
    <mergeCell ref="AQ14:BI14"/>
    <mergeCell ref="C15:V15"/>
    <mergeCell ref="W15:AO15"/>
    <mergeCell ref="AQ15:BI15"/>
  </mergeCells>
  <pageMargins left="0.7" right="0.7" top="0.75" bottom="0.75" header="0.3" footer="0.3"/>
  <pageSetup scale="49" fitToHeight="3" orientation="landscape" verticalDpi="1200" r:id="rId1"/>
  <customProperties>
    <customPr name="SheetOptions" r:id="rId2"/>
    <customPr name="WORKBKFUNCTIONCACHE" r:id="rId3"/>
  </customPropertie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K21"/>
  <sheetViews>
    <sheetView tabSelected="1" workbookViewId="0"/>
  </sheetViews>
  <sheetFormatPr defaultColWidth="9.109375" defaultRowHeight="15.6" x14ac:dyDescent="0.3"/>
  <cols>
    <col min="1" max="1" width="7" style="97" customWidth="1"/>
    <col min="2" max="2" width="9.109375" style="140"/>
    <col min="3" max="10" width="9.109375" style="97"/>
    <col min="11" max="11" width="7" style="97" customWidth="1"/>
    <col min="12" max="16384" width="9.109375" style="97"/>
  </cols>
  <sheetData>
    <row r="4" spans="2:11" x14ac:dyDescent="0.3">
      <c r="B4" s="136" t="s">
        <v>212</v>
      </c>
    </row>
    <row r="5" spans="2:11" x14ac:dyDescent="0.3">
      <c r="B5" s="136"/>
    </row>
    <row r="6" spans="2:11" x14ac:dyDescent="0.3">
      <c r="B6" s="144" t="s">
        <v>213</v>
      </c>
      <c r="C6" s="144"/>
      <c r="D6" s="144"/>
      <c r="E6" s="144"/>
      <c r="F6" s="144"/>
      <c r="G6" s="144"/>
      <c r="H6" s="144"/>
      <c r="I6" s="144"/>
    </row>
    <row r="7" spans="2:11" ht="15.75" customHeight="1" x14ac:dyDescent="0.3">
      <c r="B7" s="144"/>
      <c r="C7" s="144"/>
      <c r="D7" s="144"/>
      <c r="E7" s="144"/>
      <c r="F7" s="144"/>
      <c r="G7" s="144"/>
      <c r="H7" s="144"/>
      <c r="I7" s="144"/>
      <c r="J7" s="101"/>
      <c r="K7" s="99"/>
    </row>
    <row r="8" spans="2:11" x14ac:dyDescent="0.3">
      <c r="B8" s="137"/>
      <c r="C8" s="101"/>
      <c r="D8" s="101"/>
      <c r="E8" s="101"/>
      <c r="F8" s="101"/>
      <c r="G8" s="101"/>
      <c r="H8" s="101"/>
      <c r="I8" s="101"/>
      <c r="J8" s="101"/>
      <c r="K8" s="99"/>
    </row>
    <row r="9" spans="2:11" x14ac:dyDescent="0.3">
      <c r="B9" s="144" t="s">
        <v>214</v>
      </c>
      <c r="C9" s="144"/>
      <c r="D9" s="144"/>
      <c r="E9" s="144"/>
      <c r="F9" s="144"/>
      <c r="G9" s="144"/>
      <c r="H9" s="144"/>
      <c r="I9" s="144"/>
      <c r="J9" s="144"/>
      <c r="K9" s="99"/>
    </row>
    <row r="10" spans="2:11" x14ac:dyDescent="0.3">
      <c r="B10" s="144"/>
      <c r="C10" s="144"/>
      <c r="D10" s="144"/>
      <c r="E10" s="144"/>
      <c r="F10" s="144"/>
      <c r="G10" s="144"/>
      <c r="H10" s="144"/>
      <c r="I10" s="144"/>
      <c r="J10" s="144"/>
      <c r="K10" s="99"/>
    </row>
    <row r="11" spans="2:11" x14ac:dyDescent="0.3">
      <c r="B11" s="144"/>
      <c r="C11" s="144"/>
      <c r="D11" s="144"/>
      <c r="E11" s="144"/>
      <c r="F11" s="144"/>
      <c r="G11" s="144"/>
      <c r="H11" s="144"/>
      <c r="I11" s="144"/>
      <c r="J11" s="144"/>
      <c r="K11" s="99"/>
    </row>
    <row r="12" spans="2:11" ht="16.5" customHeight="1" x14ac:dyDescent="0.3">
      <c r="B12" s="144"/>
      <c r="C12" s="144"/>
      <c r="D12" s="144"/>
      <c r="E12" s="144"/>
      <c r="F12" s="144"/>
      <c r="G12" s="144"/>
      <c r="H12" s="144"/>
      <c r="I12" s="144"/>
      <c r="J12" s="144"/>
      <c r="K12" s="99"/>
    </row>
    <row r="13" spans="2:11" ht="16.5" customHeight="1" x14ac:dyDescent="0.3">
      <c r="B13" s="138"/>
      <c r="C13" s="102"/>
      <c r="D13" s="102"/>
      <c r="E13" s="102"/>
      <c r="F13" s="102"/>
      <c r="G13" s="102"/>
      <c r="H13" s="102"/>
      <c r="I13" s="102"/>
      <c r="J13" s="102"/>
      <c r="K13" s="99"/>
    </row>
    <row r="14" spans="2:11" ht="15.75" customHeight="1" x14ac:dyDescent="0.3">
      <c r="B14" s="144" t="s">
        <v>216</v>
      </c>
      <c r="C14" s="144"/>
      <c r="D14" s="144"/>
      <c r="E14" s="144"/>
      <c r="F14" s="144"/>
      <c r="G14" s="144"/>
      <c r="H14" s="144"/>
      <c r="I14" s="144"/>
      <c r="J14" s="144"/>
      <c r="K14" s="99"/>
    </row>
    <row r="15" spans="2:11" x14ac:dyDescent="0.3">
      <c r="B15" s="144"/>
      <c r="C15" s="144"/>
      <c r="D15" s="144"/>
      <c r="E15" s="144"/>
      <c r="F15" s="144"/>
      <c r="G15" s="144"/>
      <c r="H15" s="144"/>
      <c r="I15" s="144"/>
      <c r="J15" s="144"/>
    </row>
    <row r="16" spans="2:11" x14ac:dyDescent="0.3">
      <c r="B16" s="144"/>
      <c r="C16" s="144"/>
      <c r="D16" s="144"/>
      <c r="E16" s="144"/>
      <c r="F16" s="144"/>
      <c r="G16" s="144"/>
      <c r="H16" s="144"/>
      <c r="I16" s="144"/>
      <c r="J16" s="144"/>
    </row>
    <row r="17" spans="2:10" x14ac:dyDescent="0.3">
      <c r="B17" s="144"/>
      <c r="C17" s="144"/>
      <c r="D17" s="144"/>
      <c r="E17" s="144"/>
      <c r="F17" s="144"/>
      <c r="G17" s="144"/>
      <c r="H17" s="144"/>
      <c r="I17" s="144"/>
      <c r="J17" s="144"/>
    </row>
    <row r="18" spans="2:10" x14ac:dyDescent="0.3">
      <c r="B18" s="139"/>
      <c r="C18" s="98"/>
      <c r="D18" s="98"/>
      <c r="E18" s="98"/>
      <c r="F18" s="98"/>
      <c r="G18" s="98"/>
      <c r="H18" s="98"/>
      <c r="I18" s="98"/>
      <c r="J18" s="98"/>
    </row>
    <row r="19" spans="2:10" x14ac:dyDescent="0.3">
      <c r="B19" s="100" t="s">
        <v>215</v>
      </c>
      <c r="C19" s="98"/>
      <c r="D19" s="98"/>
      <c r="E19" s="98"/>
      <c r="F19" s="98"/>
      <c r="G19" s="98"/>
      <c r="H19" s="98"/>
      <c r="I19" s="98"/>
      <c r="J19" s="98"/>
    </row>
    <row r="20" spans="2:10" x14ac:dyDescent="0.3">
      <c r="B20" s="139"/>
      <c r="C20" s="98"/>
      <c r="D20" s="98"/>
      <c r="E20" s="98"/>
      <c r="F20" s="98"/>
      <c r="G20" s="98"/>
      <c r="H20" s="98"/>
      <c r="I20" s="98"/>
      <c r="J20" s="98"/>
    </row>
    <row r="21" spans="2:10" x14ac:dyDescent="0.3">
      <c r="B21" s="139"/>
      <c r="C21" s="98"/>
      <c r="D21" s="98"/>
      <c r="E21" s="98"/>
      <c r="F21" s="98"/>
      <c r="G21" s="98"/>
      <c r="H21" s="98"/>
      <c r="I21" s="98"/>
      <c r="J21" s="98"/>
    </row>
  </sheetData>
  <mergeCells count="3">
    <mergeCell ref="B14:J17"/>
    <mergeCell ref="B9:J12"/>
    <mergeCell ref="B6:I7"/>
  </mergeCells>
  <pageMargins left="0.7" right="0.7" top="0.75" bottom="0.75" header="0.3" footer="0.3"/>
  <pageSetup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9"/>
  <sheetViews>
    <sheetView zoomScale="80" zoomScaleNormal="80" zoomScaleSheetLayoutView="83" workbookViewId="0">
      <selection sqref="A1:L1"/>
    </sheetView>
  </sheetViews>
  <sheetFormatPr defaultColWidth="9.109375" defaultRowHeight="13.2" x14ac:dyDescent="0.25"/>
  <cols>
    <col min="1" max="1" width="52.44140625" style="103" customWidth="1"/>
    <col min="2" max="6" width="14.6640625" style="103" customWidth="1"/>
    <col min="7" max="7" width="1.33203125" style="103" customWidth="1"/>
    <col min="8" max="12" width="14.6640625" style="103" customWidth="1"/>
    <col min="13" max="16384" width="9.109375" style="103"/>
  </cols>
  <sheetData>
    <row r="1" spans="1:12" ht="17.399999999999999" x14ac:dyDescent="0.3">
      <c r="A1" s="145" t="s">
        <v>14</v>
      </c>
      <c r="B1" s="145"/>
      <c r="C1" s="145"/>
      <c r="D1" s="145"/>
      <c r="E1" s="145"/>
      <c r="F1" s="145"/>
      <c r="G1" s="145"/>
      <c r="H1" s="145"/>
      <c r="I1" s="145"/>
      <c r="J1" s="145"/>
      <c r="K1" s="145"/>
      <c r="L1" s="145"/>
    </row>
    <row r="2" spans="1:12" ht="17.399999999999999" x14ac:dyDescent="0.3">
      <c r="A2" s="145" t="s">
        <v>88</v>
      </c>
      <c r="B2" s="145"/>
      <c r="C2" s="145"/>
      <c r="D2" s="145"/>
      <c r="E2" s="145"/>
      <c r="F2" s="145"/>
      <c r="G2" s="145"/>
      <c r="H2" s="145"/>
      <c r="I2" s="145"/>
      <c r="J2" s="145"/>
      <c r="K2" s="145"/>
      <c r="L2" s="145"/>
    </row>
    <row r="3" spans="1:12" ht="17.399999999999999" x14ac:dyDescent="0.3">
      <c r="A3" s="145" t="s">
        <v>89</v>
      </c>
      <c r="B3" s="145"/>
      <c r="C3" s="145"/>
      <c r="D3" s="145"/>
      <c r="E3" s="145"/>
      <c r="F3" s="145"/>
      <c r="G3" s="145"/>
      <c r="H3" s="145"/>
      <c r="I3" s="145"/>
      <c r="J3" s="145"/>
      <c r="K3" s="145"/>
      <c r="L3" s="145"/>
    </row>
    <row r="4" spans="1:12" ht="17.399999999999999" x14ac:dyDescent="0.3">
      <c r="A4" s="145" t="s">
        <v>16</v>
      </c>
      <c r="B4" s="145"/>
      <c r="C4" s="145"/>
      <c r="D4" s="145"/>
      <c r="E4" s="145"/>
      <c r="F4" s="145"/>
      <c r="G4" s="145"/>
      <c r="H4" s="145"/>
      <c r="I4" s="145"/>
      <c r="J4" s="145"/>
      <c r="K4" s="145"/>
      <c r="L4" s="145"/>
    </row>
    <row r="5" spans="1:12" ht="13.8" x14ac:dyDescent="0.25">
      <c r="A5" s="104"/>
      <c r="B5" s="104"/>
      <c r="C5" s="104"/>
      <c r="D5" s="105"/>
      <c r="E5" s="105"/>
      <c r="F5" s="105"/>
      <c r="G5" s="104"/>
      <c r="H5" s="104"/>
      <c r="I5" s="104"/>
      <c r="J5" s="105"/>
      <c r="K5" s="105"/>
      <c r="L5" s="105"/>
    </row>
    <row r="6" spans="1:12" ht="15.6" x14ac:dyDescent="0.3">
      <c r="A6" s="106" t="s">
        <v>90</v>
      </c>
      <c r="B6" s="146">
        <v>2016</v>
      </c>
      <c r="C6" s="146"/>
      <c r="D6" s="146"/>
      <c r="E6" s="146"/>
      <c r="F6" s="146"/>
      <c r="G6" s="107"/>
      <c r="H6" s="108">
        <v>2015</v>
      </c>
      <c r="I6" s="109"/>
      <c r="J6" s="110"/>
      <c r="K6" s="110"/>
      <c r="L6" s="110"/>
    </row>
    <row r="7" spans="1:12" ht="15.6" x14ac:dyDescent="0.3">
      <c r="A7" s="107"/>
      <c r="B7" s="111" t="s">
        <v>18</v>
      </c>
      <c r="C7" s="111" t="s">
        <v>19</v>
      </c>
      <c r="D7" s="111" t="s">
        <v>20</v>
      </c>
      <c r="E7" s="112" t="s">
        <v>21</v>
      </c>
      <c r="F7" s="112" t="s">
        <v>22</v>
      </c>
      <c r="G7" s="107"/>
      <c r="H7" s="111" t="s">
        <v>18</v>
      </c>
      <c r="I7" s="111" t="s">
        <v>19</v>
      </c>
      <c r="J7" s="111" t="s">
        <v>20</v>
      </c>
      <c r="K7" s="112" t="s">
        <v>21</v>
      </c>
      <c r="L7" s="112" t="s">
        <v>22</v>
      </c>
    </row>
    <row r="8" spans="1:12" ht="15.6" x14ac:dyDescent="0.3">
      <c r="A8" s="113" t="s">
        <v>74</v>
      </c>
      <c r="B8" s="114"/>
      <c r="C8" s="114"/>
      <c r="D8" s="114"/>
      <c r="E8" s="114"/>
      <c r="F8" s="114"/>
      <c r="G8" s="113"/>
      <c r="H8" s="114"/>
      <c r="I8" s="114"/>
      <c r="J8" s="114"/>
      <c r="K8" s="114"/>
      <c r="L8" s="114"/>
    </row>
    <row r="9" spans="1:12" ht="13.8" x14ac:dyDescent="0.25">
      <c r="A9" s="107"/>
      <c r="B9" s="105"/>
      <c r="C9" s="105"/>
      <c r="D9" s="105"/>
      <c r="E9" s="105"/>
      <c r="F9" s="105"/>
      <c r="G9" s="107"/>
      <c r="H9" s="105"/>
      <c r="I9" s="105"/>
      <c r="J9" s="105"/>
      <c r="K9" s="105"/>
      <c r="L9" s="105"/>
    </row>
    <row r="10" spans="1:12" ht="13.8" x14ac:dyDescent="0.25">
      <c r="A10" s="107" t="s">
        <v>91</v>
      </c>
      <c r="B10" s="115">
        <v>371453</v>
      </c>
      <c r="C10" s="115">
        <v>343218</v>
      </c>
      <c r="D10" s="115">
        <v>349785</v>
      </c>
      <c r="E10" s="115">
        <v>362638</v>
      </c>
      <c r="F10" s="115">
        <f>SUM(B10:E10)</f>
        <v>1427094</v>
      </c>
      <c r="G10" s="107"/>
      <c r="H10" s="115">
        <v>384890</v>
      </c>
      <c r="I10" s="115">
        <v>381407</v>
      </c>
      <c r="J10" s="115">
        <v>375672</v>
      </c>
      <c r="K10" s="115">
        <v>388091</v>
      </c>
      <c r="L10" s="115">
        <f>SUM(H10:K10)</f>
        <v>1530060</v>
      </c>
    </row>
    <row r="11" spans="1:12" ht="13.8" x14ac:dyDescent="0.25">
      <c r="A11" s="116" t="s">
        <v>92</v>
      </c>
      <c r="B11" s="117">
        <v>104986</v>
      </c>
      <c r="C11" s="117">
        <v>107581</v>
      </c>
      <c r="D11" s="117">
        <v>96730</v>
      </c>
      <c r="E11" s="117">
        <v>102345</v>
      </c>
      <c r="F11" s="117">
        <f>SUM(B11:E11)</f>
        <v>411642</v>
      </c>
      <c r="G11" s="116"/>
      <c r="H11" s="117">
        <v>116963</v>
      </c>
      <c r="I11" s="117">
        <v>111794</v>
      </c>
      <c r="J11" s="117">
        <v>105659</v>
      </c>
      <c r="K11" s="117">
        <v>115412</v>
      </c>
      <c r="L11" s="117">
        <f>SUM(H11:K11)</f>
        <v>449828</v>
      </c>
    </row>
    <row r="12" spans="1:12" ht="13.8" x14ac:dyDescent="0.25">
      <c r="A12" s="118" t="s">
        <v>93</v>
      </c>
      <c r="B12" s="119">
        <v>476439</v>
      </c>
      <c r="C12" s="119">
        <v>450799</v>
      </c>
      <c r="D12" s="119">
        <v>446515</v>
      </c>
      <c r="E12" s="119">
        <v>464983</v>
      </c>
      <c r="F12" s="119">
        <f>SUM(B12:E12)</f>
        <v>1838736</v>
      </c>
      <c r="G12" s="118"/>
      <c r="H12" s="119">
        <v>501853</v>
      </c>
      <c r="I12" s="119">
        <v>493201</v>
      </c>
      <c r="J12" s="119">
        <v>481331</v>
      </c>
      <c r="K12" s="119">
        <v>503503</v>
      </c>
      <c r="L12" s="119">
        <f>SUM(H12:K12)</f>
        <v>1979888</v>
      </c>
    </row>
    <row r="13" spans="1:12" ht="13.8" x14ac:dyDescent="0.25">
      <c r="A13" s="118"/>
      <c r="B13" s="105"/>
      <c r="C13" s="105"/>
      <c r="D13" s="105"/>
      <c r="E13" s="105"/>
      <c r="F13" s="105"/>
      <c r="G13" s="118"/>
      <c r="H13" s="105"/>
      <c r="I13" s="105"/>
      <c r="J13" s="105"/>
      <c r="K13" s="105"/>
      <c r="L13" s="105"/>
    </row>
    <row r="14" spans="1:12" ht="13.8" x14ac:dyDescent="0.25">
      <c r="A14" s="116" t="s">
        <v>95</v>
      </c>
      <c r="B14" s="105">
        <v>87425</v>
      </c>
      <c r="C14" s="105">
        <v>95874</v>
      </c>
      <c r="D14" s="105">
        <v>106350</v>
      </c>
      <c r="E14" s="105">
        <v>115054</v>
      </c>
      <c r="F14" s="105">
        <f>SUM(B14:E14)</f>
        <v>404703</v>
      </c>
      <c r="G14" s="116"/>
      <c r="H14" s="105">
        <v>99503</v>
      </c>
      <c r="I14" s="105">
        <v>97731</v>
      </c>
      <c r="J14" s="105">
        <v>101646</v>
      </c>
      <c r="K14" s="105">
        <v>122298</v>
      </c>
      <c r="L14" s="105">
        <f>SUM(H14:K14)</f>
        <v>421178</v>
      </c>
    </row>
    <row r="15" spans="1:12" ht="13.8" x14ac:dyDescent="0.25">
      <c r="A15" s="116" t="s">
        <v>97</v>
      </c>
      <c r="B15" s="105">
        <v>127396</v>
      </c>
      <c r="C15" s="105">
        <v>115765</v>
      </c>
      <c r="D15" s="105">
        <v>114053</v>
      </c>
      <c r="E15" s="105">
        <v>118368</v>
      </c>
      <c r="F15" s="105">
        <f>SUM(B15:E15)</f>
        <v>475582</v>
      </c>
      <c r="G15" s="116"/>
      <c r="H15" s="105">
        <v>121531</v>
      </c>
      <c r="I15" s="105">
        <v>113922</v>
      </c>
      <c r="J15" s="105">
        <v>115912</v>
      </c>
      <c r="K15" s="105">
        <v>122247</v>
      </c>
      <c r="L15" s="105">
        <f>SUM(H15:K15)</f>
        <v>473612</v>
      </c>
    </row>
    <row r="16" spans="1:12" ht="13.8" x14ac:dyDescent="0.25">
      <c r="A16" s="118" t="s">
        <v>98</v>
      </c>
      <c r="B16" s="119">
        <v>214821</v>
      </c>
      <c r="C16" s="119">
        <v>211639</v>
      </c>
      <c r="D16" s="119">
        <v>220403</v>
      </c>
      <c r="E16" s="119">
        <v>233422</v>
      </c>
      <c r="F16" s="119">
        <f>SUM(B16:E16)</f>
        <v>880285</v>
      </c>
      <c r="G16" s="118"/>
      <c r="H16" s="119">
        <v>221034</v>
      </c>
      <c r="I16" s="119">
        <v>211653</v>
      </c>
      <c r="J16" s="119">
        <v>217558</v>
      </c>
      <c r="K16" s="119">
        <v>244545</v>
      </c>
      <c r="L16" s="119">
        <f>SUM(H16:K16)</f>
        <v>894790</v>
      </c>
    </row>
    <row r="17" spans="1:12" ht="13.8" x14ac:dyDescent="0.25">
      <c r="A17" s="118"/>
      <c r="B17" s="120"/>
      <c r="C17" s="120"/>
      <c r="D17" s="120"/>
      <c r="E17" s="120"/>
      <c r="F17" s="120"/>
      <c r="G17" s="118"/>
      <c r="H17" s="120"/>
      <c r="I17" s="120"/>
      <c r="J17" s="120"/>
      <c r="K17" s="120"/>
      <c r="L17" s="120"/>
    </row>
    <row r="18" spans="1:12" ht="13.8" x14ac:dyDescent="0.25">
      <c r="A18" s="116" t="s">
        <v>201</v>
      </c>
      <c r="B18" s="121">
        <v>77922</v>
      </c>
      <c r="C18" s="121">
        <v>90464</v>
      </c>
      <c r="D18" s="121">
        <v>89031</v>
      </c>
      <c r="E18" s="121">
        <v>90817</v>
      </c>
      <c r="F18" s="121">
        <f>SUM(B18:E18)</f>
        <v>348234</v>
      </c>
      <c r="G18" s="116"/>
      <c r="H18" s="121">
        <v>86237</v>
      </c>
      <c r="I18" s="121">
        <v>99041</v>
      </c>
      <c r="J18" s="121">
        <v>97638</v>
      </c>
      <c r="K18" s="121">
        <v>102992</v>
      </c>
      <c r="L18" s="121">
        <f>SUM(H18:K18)</f>
        <v>385908</v>
      </c>
    </row>
    <row r="19" spans="1:12" ht="13.8" x14ac:dyDescent="0.25">
      <c r="A19" s="116" t="s">
        <v>190</v>
      </c>
      <c r="B19" s="122">
        <v>75407</v>
      </c>
      <c r="C19" s="122">
        <v>82984</v>
      </c>
      <c r="D19" s="122">
        <v>83082</v>
      </c>
      <c r="E19" s="122">
        <v>97847</v>
      </c>
      <c r="F19" s="122">
        <f>SUM(B19:E19)</f>
        <v>339320</v>
      </c>
      <c r="G19" s="116"/>
      <c r="H19" s="122">
        <v>51580</v>
      </c>
      <c r="I19" s="122">
        <v>52166</v>
      </c>
      <c r="J19" s="122">
        <v>73014</v>
      </c>
      <c r="K19" s="122">
        <v>85907</v>
      </c>
      <c r="L19" s="122">
        <f>SUM(H19:K19)</f>
        <v>262667</v>
      </c>
    </row>
    <row r="20" spans="1:12" ht="13.8" x14ac:dyDescent="0.25">
      <c r="A20" s="118" t="s">
        <v>100</v>
      </c>
      <c r="B20" s="123">
        <v>153329</v>
      </c>
      <c r="C20" s="123">
        <v>173448</v>
      </c>
      <c r="D20" s="123">
        <v>172113</v>
      </c>
      <c r="E20" s="123">
        <v>188664</v>
      </c>
      <c r="F20" s="123">
        <f>SUM(B20:E20)</f>
        <v>687554</v>
      </c>
      <c r="G20" s="118"/>
      <c r="H20" s="123">
        <v>137817</v>
      </c>
      <c r="I20" s="123">
        <v>151207</v>
      </c>
      <c r="J20" s="123">
        <v>170652</v>
      </c>
      <c r="K20" s="123">
        <v>188899</v>
      </c>
      <c r="L20" s="123">
        <f>SUM(H20:K20)</f>
        <v>648575</v>
      </c>
    </row>
    <row r="21" spans="1:12" ht="13.8" x14ac:dyDescent="0.25">
      <c r="A21" s="118"/>
      <c r="B21" s="105"/>
      <c r="C21" s="105"/>
      <c r="D21" s="105"/>
      <c r="E21" s="105"/>
      <c r="F21" s="105"/>
      <c r="G21" s="118"/>
      <c r="H21" s="105"/>
      <c r="I21" s="105"/>
      <c r="J21" s="105"/>
      <c r="K21" s="105"/>
      <c r="L21" s="105"/>
    </row>
    <row r="22" spans="1:12" ht="13.8" x14ac:dyDescent="0.25">
      <c r="A22" s="124" t="s">
        <v>193</v>
      </c>
      <c r="B22" s="123">
        <v>0</v>
      </c>
      <c r="C22" s="123">
        <v>0</v>
      </c>
      <c r="D22" s="123">
        <v>0</v>
      </c>
      <c r="E22" s="123">
        <v>0</v>
      </c>
      <c r="F22" s="123">
        <f>SUM(B22:E22)</f>
        <v>0</v>
      </c>
      <c r="G22" s="118"/>
      <c r="H22" s="123">
        <v>29977</v>
      </c>
      <c r="I22" s="123">
        <v>24830</v>
      </c>
      <c r="J22" s="123">
        <v>0</v>
      </c>
      <c r="K22" s="123">
        <v>0</v>
      </c>
      <c r="L22" s="123">
        <f>SUM(H22:K22)</f>
        <v>54807</v>
      </c>
    </row>
    <row r="23" spans="1:12" ht="13.8" x14ac:dyDescent="0.25">
      <c r="A23" s="107"/>
      <c r="B23" s="105"/>
      <c r="C23" s="105"/>
      <c r="D23" s="105"/>
      <c r="E23" s="105"/>
      <c r="F23" s="105"/>
      <c r="G23" s="107"/>
      <c r="H23" s="105"/>
      <c r="I23" s="105"/>
      <c r="J23" s="105"/>
      <c r="K23" s="105"/>
      <c r="L23" s="105"/>
    </row>
    <row r="24" spans="1:12" ht="14.4" thickBot="1" x14ac:dyDescent="0.3">
      <c r="A24" s="125" t="s">
        <v>101</v>
      </c>
      <c r="B24" s="126">
        <v>844589</v>
      </c>
      <c r="C24" s="126">
        <v>835886</v>
      </c>
      <c r="D24" s="126">
        <v>839031</v>
      </c>
      <c r="E24" s="126">
        <v>887069</v>
      </c>
      <c r="F24" s="126">
        <f>SUM(B24:E24)</f>
        <v>3406575</v>
      </c>
      <c r="G24" s="125"/>
      <c r="H24" s="126">
        <v>890681</v>
      </c>
      <c r="I24" s="126">
        <v>880891</v>
      </c>
      <c r="J24" s="126">
        <v>869541</v>
      </c>
      <c r="K24" s="126">
        <v>936947</v>
      </c>
      <c r="L24" s="126">
        <f>SUM(H24:K24)</f>
        <v>3578060</v>
      </c>
    </row>
    <row r="25" spans="1:12" ht="14.4" thickTop="1" x14ac:dyDescent="0.25">
      <c r="A25" s="118"/>
      <c r="B25" s="127"/>
      <c r="C25" s="127"/>
      <c r="D25" s="127"/>
      <c r="E25" s="127"/>
      <c r="F25" s="127"/>
      <c r="G25" s="113"/>
      <c r="H25" s="127"/>
      <c r="I25" s="127"/>
      <c r="J25" s="127"/>
      <c r="K25" s="127"/>
      <c r="L25" s="127"/>
    </row>
    <row r="26" spans="1:12" ht="16.2" x14ac:dyDescent="0.25">
      <c r="A26" s="113" t="s">
        <v>202</v>
      </c>
    </row>
    <row r="27" spans="1:12" ht="13.8" x14ac:dyDescent="0.25">
      <c r="A27" s="118"/>
      <c r="B27" s="105"/>
      <c r="C27" s="105"/>
      <c r="D27" s="105"/>
      <c r="E27" s="105"/>
      <c r="F27" s="105"/>
      <c r="G27" s="118"/>
      <c r="H27" s="105"/>
      <c r="I27" s="105"/>
      <c r="J27" s="105"/>
      <c r="K27" s="105"/>
      <c r="L27" s="105"/>
    </row>
    <row r="28" spans="1:12" ht="13.8" x14ac:dyDescent="0.25">
      <c r="A28" s="107" t="s">
        <v>91</v>
      </c>
      <c r="B28" s="115">
        <v>160831</v>
      </c>
      <c r="C28" s="115">
        <v>146897</v>
      </c>
      <c r="D28" s="115">
        <v>141968</v>
      </c>
      <c r="E28" s="115">
        <v>143282</v>
      </c>
      <c r="F28" s="115">
        <f>SUM(B28:E28)</f>
        <v>592978</v>
      </c>
      <c r="G28" s="107"/>
      <c r="H28" s="115">
        <v>166830</v>
      </c>
      <c r="I28" s="115">
        <v>164118</v>
      </c>
      <c r="J28" s="115">
        <v>161554</v>
      </c>
      <c r="K28" s="115">
        <v>170529</v>
      </c>
      <c r="L28" s="115">
        <f>SUM(H28:K28)</f>
        <v>663031</v>
      </c>
    </row>
    <row r="29" spans="1:12" ht="13.8" x14ac:dyDescent="0.25">
      <c r="A29" s="116" t="s">
        <v>92</v>
      </c>
      <c r="B29" s="117">
        <v>11176</v>
      </c>
      <c r="C29" s="117">
        <v>12468</v>
      </c>
      <c r="D29" s="117">
        <v>9198</v>
      </c>
      <c r="E29" s="117">
        <v>11964</v>
      </c>
      <c r="F29" s="117">
        <f>SUM(B29:E29)</f>
        <v>44806</v>
      </c>
      <c r="G29" s="116"/>
      <c r="H29" s="117">
        <v>11165</v>
      </c>
      <c r="I29" s="117">
        <v>13664</v>
      </c>
      <c r="J29" s="117">
        <v>10509</v>
      </c>
      <c r="K29" s="117">
        <v>13733</v>
      </c>
      <c r="L29" s="117">
        <f>SUM(H29:K29)</f>
        <v>49071</v>
      </c>
    </row>
    <row r="30" spans="1:12" ht="13.8" x14ac:dyDescent="0.25">
      <c r="A30" s="118" t="s">
        <v>93</v>
      </c>
      <c r="B30" s="119">
        <v>172007</v>
      </c>
      <c r="C30" s="119">
        <v>159365</v>
      </c>
      <c r="D30" s="119">
        <v>151166</v>
      </c>
      <c r="E30" s="119">
        <v>155246</v>
      </c>
      <c r="F30" s="119">
        <f>SUM(B30:E30)</f>
        <v>637784</v>
      </c>
      <c r="G30" s="118"/>
      <c r="H30" s="119">
        <v>177995</v>
      </c>
      <c r="I30" s="119">
        <v>177782</v>
      </c>
      <c r="J30" s="119">
        <v>172063</v>
      </c>
      <c r="K30" s="119">
        <v>184262</v>
      </c>
      <c r="L30" s="119">
        <f>SUM(H30:K30)</f>
        <v>712102</v>
      </c>
    </row>
    <row r="31" spans="1:12" ht="13.8" x14ac:dyDescent="0.25">
      <c r="A31" s="118"/>
      <c r="B31" s="105"/>
      <c r="C31" s="105"/>
      <c r="D31" s="105"/>
      <c r="E31" s="105"/>
      <c r="F31" s="105"/>
      <c r="G31" s="118"/>
      <c r="H31" s="105"/>
      <c r="I31" s="105"/>
      <c r="J31" s="105"/>
      <c r="K31" s="105"/>
      <c r="L31" s="105"/>
    </row>
    <row r="32" spans="1:12" ht="13.8" x14ac:dyDescent="0.25">
      <c r="A32" s="116" t="s">
        <v>95</v>
      </c>
      <c r="B32" s="105">
        <v>6824</v>
      </c>
      <c r="C32" s="105">
        <v>12914</v>
      </c>
      <c r="D32" s="105">
        <v>15696</v>
      </c>
      <c r="E32" s="105">
        <v>18627</v>
      </c>
      <c r="F32" s="105">
        <f>SUM(B32:E32)</f>
        <v>54061</v>
      </c>
      <c r="G32" s="116"/>
      <c r="H32" s="105">
        <v>9032</v>
      </c>
      <c r="I32" s="105">
        <v>10028</v>
      </c>
      <c r="J32" s="105">
        <v>12401</v>
      </c>
      <c r="K32" s="105">
        <v>16793</v>
      </c>
      <c r="L32" s="105">
        <f>SUM(H32:K32)</f>
        <v>48254</v>
      </c>
    </row>
    <row r="33" spans="1:12" ht="13.8" x14ac:dyDescent="0.25">
      <c r="A33" s="116" t="s">
        <v>97</v>
      </c>
      <c r="B33" s="105">
        <v>28910</v>
      </c>
      <c r="C33" s="105">
        <v>21214</v>
      </c>
      <c r="D33" s="105">
        <v>19181</v>
      </c>
      <c r="E33" s="105">
        <v>25953</v>
      </c>
      <c r="F33" s="105">
        <f>SUM(B33:E33)</f>
        <v>95258</v>
      </c>
      <c r="G33" s="116"/>
      <c r="H33" s="105">
        <v>27494</v>
      </c>
      <c r="I33" s="105">
        <v>23544</v>
      </c>
      <c r="J33" s="105">
        <v>25908</v>
      </c>
      <c r="K33" s="105">
        <v>27709</v>
      </c>
      <c r="L33" s="105">
        <f>SUM(H33:K33)</f>
        <v>104655</v>
      </c>
    </row>
    <row r="34" spans="1:12" ht="13.8" x14ac:dyDescent="0.25">
      <c r="A34" s="118" t="s">
        <v>98</v>
      </c>
      <c r="B34" s="119">
        <v>35734</v>
      </c>
      <c r="C34" s="119">
        <v>34128</v>
      </c>
      <c r="D34" s="119">
        <v>34877</v>
      </c>
      <c r="E34" s="119">
        <v>44580</v>
      </c>
      <c r="F34" s="119">
        <f>SUM(B34:E34)</f>
        <v>149319</v>
      </c>
      <c r="G34" s="118"/>
      <c r="H34" s="119">
        <v>36526</v>
      </c>
      <c r="I34" s="119">
        <v>33572</v>
      </c>
      <c r="J34" s="119">
        <v>38309</v>
      </c>
      <c r="K34" s="119">
        <v>44502</v>
      </c>
      <c r="L34" s="119">
        <f>SUM(H34:K34)</f>
        <v>152909</v>
      </c>
    </row>
    <row r="35" spans="1:12" ht="13.8" x14ac:dyDescent="0.25">
      <c r="A35" s="118"/>
      <c r="B35" s="120"/>
      <c r="C35" s="120"/>
      <c r="D35" s="120"/>
      <c r="E35" s="120"/>
      <c r="F35" s="120"/>
      <c r="G35" s="118"/>
      <c r="H35" s="120"/>
      <c r="I35" s="120"/>
      <c r="J35" s="120"/>
      <c r="K35" s="120"/>
      <c r="L35" s="120"/>
    </row>
    <row r="36" spans="1:12" s="129" customFormat="1" ht="13.8" x14ac:dyDescent="0.25">
      <c r="A36" s="128" t="s">
        <v>201</v>
      </c>
      <c r="B36" s="121">
        <v>-2572</v>
      </c>
      <c r="C36" s="121">
        <v>10151</v>
      </c>
      <c r="D36" s="121">
        <v>10329</v>
      </c>
      <c r="E36" s="121">
        <v>12251</v>
      </c>
      <c r="F36" s="121">
        <f>SUM(B36:E36)</f>
        <v>30159</v>
      </c>
      <c r="G36" s="128"/>
      <c r="H36" s="121">
        <v>4133</v>
      </c>
      <c r="I36" s="121">
        <v>16158</v>
      </c>
      <c r="J36" s="121">
        <v>14613</v>
      </c>
      <c r="K36" s="121">
        <v>13627</v>
      </c>
      <c r="L36" s="121">
        <f>SUM(H36:K36)</f>
        <v>48531</v>
      </c>
    </row>
    <row r="37" spans="1:12" s="131" customFormat="1" ht="13.8" x14ac:dyDescent="0.25">
      <c r="A37" s="130" t="s">
        <v>190</v>
      </c>
      <c r="B37" s="122">
        <v>-3469</v>
      </c>
      <c r="C37" s="122">
        <v>-683</v>
      </c>
      <c r="D37" s="122">
        <v>1544</v>
      </c>
      <c r="E37" s="122">
        <v>5651</v>
      </c>
      <c r="F37" s="122">
        <f>SUM(B37:E37)</f>
        <v>3043</v>
      </c>
      <c r="G37" s="116"/>
      <c r="H37" s="122">
        <v>5540</v>
      </c>
      <c r="I37" s="122">
        <v>-1212</v>
      </c>
      <c r="J37" s="122">
        <v>-3245</v>
      </c>
      <c r="K37" s="122">
        <v>4027</v>
      </c>
      <c r="L37" s="122">
        <f>SUM(H37:K37)</f>
        <v>5110</v>
      </c>
    </row>
    <row r="38" spans="1:12" ht="13.8" x14ac:dyDescent="0.25">
      <c r="A38" s="118" t="s">
        <v>100</v>
      </c>
      <c r="B38" s="123">
        <v>-6041</v>
      </c>
      <c r="C38" s="123">
        <v>9468</v>
      </c>
      <c r="D38" s="123">
        <v>11873</v>
      </c>
      <c r="E38" s="123">
        <v>17902</v>
      </c>
      <c r="F38" s="123">
        <f>SUM(B38:E38)</f>
        <v>33202</v>
      </c>
      <c r="G38" s="118"/>
      <c r="H38" s="123">
        <v>9673</v>
      </c>
      <c r="I38" s="123">
        <v>14946</v>
      </c>
      <c r="J38" s="123">
        <v>11368</v>
      </c>
      <c r="K38" s="123">
        <v>17654</v>
      </c>
      <c r="L38" s="123">
        <f>SUM(H38:K38)</f>
        <v>53641</v>
      </c>
    </row>
    <row r="39" spans="1:12" ht="13.8" x14ac:dyDescent="0.25">
      <c r="A39" s="118"/>
      <c r="B39" s="105"/>
      <c r="C39" s="105"/>
      <c r="D39" s="105"/>
      <c r="E39" s="105"/>
      <c r="F39" s="105"/>
      <c r="G39" s="118"/>
      <c r="H39" s="105"/>
      <c r="I39" s="105"/>
      <c r="J39" s="105"/>
      <c r="K39" s="105"/>
      <c r="L39" s="105"/>
    </row>
    <row r="40" spans="1:12" ht="13.8" x14ac:dyDescent="0.25">
      <c r="A40" s="124" t="s">
        <v>193</v>
      </c>
      <c r="B40" s="123">
        <v>0</v>
      </c>
      <c r="C40" s="123">
        <v>0</v>
      </c>
      <c r="D40" s="123">
        <v>0</v>
      </c>
      <c r="E40" s="123">
        <v>0</v>
      </c>
      <c r="F40" s="123">
        <f>SUM(B40:E40)</f>
        <v>0</v>
      </c>
      <c r="G40" s="118"/>
      <c r="H40" s="123">
        <v>4958</v>
      </c>
      <c r="I40" s="123">
        <v>5611</v>
      </c>
      <c r="J40" s="123">
        <v>0</v>
      </c>
      <c r="K40" s="123">
        <v>0</v>
      </c>
      <c r="L40" s="123">
        <f>SUM(H40:K40)</f>
        <v>10569</v>
      </c>
    </row>
    <row r="41" spans="1:12" ht="13.8" x14ac:dyDescent="0.25">
      <c r="A41" s="118"/>
      <c r="B41" s="120"/>
      <c r="C41" s="120"/>
      <c r="D41" s="120"/>
      <c r="E41" s="120"/>
      <c r="F41" s="120"/>
      <c r="G41" s="118"/>
      <c r="H41" s="120"/>
      <c r="I41" s="120"/>
      <c r="J41" s="120"/>
      <c r="K41" s="120"/>
      <c r="L41" s="120"/>
    </row>
    <row r="42" spans="1:12" ht="13.8" x14ac:dyDescent="0.25">
      <c r="A42" s="125" t="s">
        <v>103</v>
      </c>
      <c r="B42" s="120">
        <v>201700</v>
      </c>
      <c r="C42" s="120">
        <v>202961</v>
      </c>
      <c r="D42" s="120">
        <v>197916</v>
      </c>
      <c r="E42" s="120">
        <v>217728</v>
      </c>
      <c r="F42" s="120">
        <f>SUM(B42:E42)</f>
        <v>820305</v>
      </c>
      <c r="G42" s="132"/>
      <c r="H42" s="120">
        <v>229152</v>
      </c>
      <c r="I42" s="120">
        <v>231911</v>
      </c>
      <c r="J42" s="120">
        <v>221740</v>
      </c>
      <c r="K42" s="120">
        <v>246418</v>
      </c>
      <c r="L42" s="120">
        <f>SUM(H42:K42)</f>
        <v>929221</v>
      </c>
    </row>
    <row r="43" spans="1:12" ht="13.8" x14ac:dyDescent="0.25">
      <c r="A43" s="118"/>
    </row>
    <row r="44" spans="1:12" ht="13.8" x14ac:dyDescent="0.25">
      <c r="A44" s="125" t="s">
        <v>104</v>
      </c>
      <c r="B44" s="105"/>
      <c r="C44" s="133"/>
      <c r="D44" s="105"/>
      <c r="E44" s="105"/>
      <c r="F44" s="105"/>
      <c r="G44" s="125"/>
      <c r="H44" s="105"/>
      <c r="I44" s="133"/>
      <c r="J44" s="105"/>
      <c r="K44" s="105"/>
      <c r="L44" s="105"/>
    </row>
    <row r="45" spans="1:12" ht="13.8" x14ac:dyDescent="0.25">
      <c r="A45" s="107" t="s">
        <v>208</v>
      </c>
      <c r="B45" s="105">
        <v>-57767</v>
      </c>
      <c r="C45" s="105">
        <v>-48777</v>
      </c>
      <c r="D45" s="105">
        <v>-51992</v>
      </c>
      <c r="E45" s="105">
        <v>-30679</v>
      </c>
      <c r="F45" s="105">
        <f t="shared" ref="F45:F50" si="0">SUM(B45:E45)</f>
        <v>-189215</v>
      </c>
      <c r="G45" s="107"/>
      <c r="H45" s="105">
        <v>-50803</v>
      </c>
      <c r="I45" s="105">
        <v>-51921</v>
      </c>
      <c r="J45" s="105">
        <v>-49235</v>
      </c>
      <c r="K45" s="105">
        <v>-61136</v>
      </c>
      <c r="L45" s="105">
        <f t="shared" ref="L45:L50" si="1">SUM(H45:K45)</f>
        <v>-213095</v>
      </c>
    </row>
    <row r="46" spans="1:12" ht="16.2" x14ac:dyDescent="0.25">
      <c r="A46" s="107" t="s">
        <v>210</v>
      </c>
      <c r="B46" s="105">
        <v>-34216</v>
      </c>
      <c r="C46" s="105">
        <v>-34294</v>
      </c>
      <c r="D46" s="105">
        <v>-35259</v>
      </c>
      <c r="E46" s="105">
        <v>-40442</v>
      </c>
      <c r="F46" s="105">
        <f t="shared" si="0"/>
        <v>-144211</v>
      </c>
      <c r="G46" s="107"/>
      <c r="H46" s="105">
        <v>-42834</v>
      </c>
      <c r="I46" s="105">
        <v>-38839</v>
      </c>
      <c r="J46" s="105">
        <v>-37698</v>
      </c>
      <c r="K46" s="105">
        <v>-40003</v>
      </c>
      <c r="L46" s="105">
        <f t="shared" si="1"/>
        <v>-159374</v>
      </c>
    </row>
    <row r="47" spans="1:12" ht="13.8" x14ac:dyDescent="0.25">
      <c r="A47" s="107" t="s">
        <v>206</v>
      </c>
      <c r="B47" s="121">
        <v>-6933</v>
      </c>
      <c r="C47" s="121">
        <v>-26076</v>
      </c>
      <c r="D47" s="121">
        <v>-16494</v>
      </c>
      <c r="E47" s="121">
        <v>-13793</v>
      </c>
      <c r="F47" s="121">
        <f t="shared" si="0"/>
        <v>-63296</v>
      </c>
      <c r="G47" s="107"/>
      <c r="H47" s="121">
        <v>81</v>
      </c>
      <c r="I47" s="121">
        <v>-14350</v>
      </c>
      <c r="J47" s="121">
        <v>-36</v>
      </c>
      <c r="K47" s="121">
        <v>-11477</v>
      </c>
      <c r="L47" s="121">
        <f t="shared" si="1"/>
        <v>-25782</v>
      </c>
    </row>
    <row r="48" spans="1:12" ht="13.8" x14ac:dyDescent="0.25">
      <c r="A48" s="107" t="s">
        <v>45</v>
      </c>
      <c r="B48" s="121">
        <v>0</v>
      </c>
      <c r="C48" s="121">
        <v>0</v>
      </c>
      <c r="D48" s="121">
        <v>0</v>
      </c>
      <c r="E48" s="121">
        <v>-171092</v>
      </c>
      <c r="F48" s="121">
        <f t="shared" si="0"/>
        <v>-171092</v>
      </c>
      <c r="G48" s="107"/>
      <c r="H48" s="121">
        <v>0</v>
      </c>
      <c r="I48" s="121">
        <v>0</v>
      </c>
      <c r="J48" s="121">
        <v>0</v>
      </c>
      <c r="K48" s="121">
        <v>0</v>
      </c>
      <c r="L48" s="121">
        <f t="shared" si="1"/>
        <v>0</v>
      </c>
    </row>
    <row r="49" spans="1:12" ht="13.8" x14ac:dyDescent="0.25">
      <c r="A49" s="107" t="s">
        <v>209</v>
      </c>
      <c r="B49" s="121">
        <v>-3120</v>
      </c>
      <c r="C49" s="121">
        <v>-40</v>
      </c>
      <c r="D49" s="121">
        <v>-578</v>
      </c>
      <c r="E49" s="121">
        <v>-1847</v>
      </c>
      <c r="F49" s="121">
        <f t="shared" si="0"/>
        <v>-5585</v>
      </c>
      <c r="G49" s="107"/>
      <c r="H49" s="121">
        <v>0</v>
      </c>
      <c r="I49" s="121">
        <v>-10483</v>
      </c>
      <c r="J49" s="121">
        <v>0</v>
      </c>
      <c r="K49" s="121">
        <v>-4500</v>
      </c>
      <c r="L49" s="121">
        <f t="shared" si="1"/>
        <v>-14983</v>
      </c>
    </row>
    <row r="50" spans="1:12" ht="13.8" x14ac:dyDescent="0.25">
      <c r="A50" s="107" t="s">
        <v>205</v>
      </c>
      <c r="B50" s="122">
        <v>0</v>
      </c>
      <c r="C50" s="122">
        <v>-536</v>
      </c>
      <c r="D50" s="122">
        <v>0</v>
      </c>
      <c r="E50" s="122">
        <v>0</v>
      </c>
      <c r="F50" s="122">
        <f t="shared" si="0"/>
        <v>-536</v>
      </c>
      <c r="G50" s="107"/>
      <c r="H50" s="122">
        <v>0</v>
      </c>
      <c r="I50" s="122">
        <v>93135</v>
      </c>
      <c r="J50" s="122">
        <v>1781</v>
      </c>
      <c r="K50" s="122">
        <v>-78</v>
      </c>
      <c r="L50" s="122">
        <f t="shared" si="1"/>
        <v>94838</v>
      </c>
    </row>
    <row r="51" spans="1:12" x14ac:dyDescent="0.25">
      <c r="A51" s="134"/>
      <c r="B51" s="135"/>
      <c r="C51" s="135"/>
      <c r="D51" s="135"/>
      <c r="E51" s="135"/>
      <c r="F51" s="135"/>
      <c r="G51" s="134"/>
      <c r="H51" s="134"/>
      <c r="I51" s="134"/>
      <c r="J51" s="134"/>
      <c r="K51" s="134"/>
      <c r="L51" s="135"/>
    </row>
    <row r="52" spans="1:12" ht="14.4" thickBot="1" x14ac:dyDescent="0.3">
      <c r="A52" s="125" t="s">
        <v>211</v>
      </c>
      <c r="B52" s="126">
        <v>99664</v>
      </c>
      <c r="C52" s="126">
        <v>93238</v>
      </c>
      <c r="D52" s="126">
        <v>93593</v>
      </c>
      <c r="E52" s="126">
        <v>-40125</v>
      </c>
      <c r="F52" s="126">
        <f>SUM(B52:E52)</f>
        <v>246370</v>
      </c>
      <c r="G52" s="125"/>
      <c r="H52" s="126">
        <v>135596</v>
      </c>
      <c r="I52" s="126">
        <v>209453</v>
      </c>
      <c r="J52" s="126">
        <v>136552</v>
      </c>
      <c r="K52" s="126">
        <v>129224</v>
      </c>
      <c r="L52" s="126">
        <f>SUM(H52:K52)</f>
        <v>610825</v>
      </c>
    </row>
    <row r="53" spans="1:12" ht="14.4" thickTop="1" x14ac:dyDescent="0.25">
      <c r="A53" s="107"/>
      <c r="B53" s="105"/>
      <c r="C53" s="105"/>
      <c r="D53" s="105"/>
      <c r="E53" s="105"/>
      <c r="F53" s="105"/>
      <c r="G53" s="107"/>
      <c r="H53" s="105"/>
      <c r="I53" s="105"/>
      <c r="J53" s="105"/>
      <c r="K53" s="105"/>
      <c r="L53" s="105"/>
    </row>
    <row r="54" spans="1:12" ht="16.2" x14ac:dyDescent="0.25">
      <c r="A54" s="116" t="s">
        <v>203</v>
      </c>
      <c r="B54" s="105"/>
      <c r="C54" s="105"/>
      <c r="D54" s="105"/>
      <c r="E54" s="105"/>
      <c r="F54" s="105"/>
      <c r="G54" s="107"/>
      <c r="H54" s="105"/>
      <c r="I54" s="105"/>
      <c r="J54" s="105"/>
      <c r="K54" s="105"/>
      <c r="L54" s="105"/>
    </row>
    <row r="55" spans="1:12" ht="16.2" x14ac:dyDescent="0.25">
      <c r="A55" s="116" t="s">
        <v>204</v>
      </c>
      <c r="B55" s="105"/>
      <c r="C55" s="105"/>
      <c r="D55" s="105"/>
      <c r="E55" s="105"/>
      <c r="F55" s="105"/>
      <c r="G55" s="107"/>
      <c r="H55" s="105"/>
      <c r="I55" s="105"/>
      <c r="J55" s="105"/>
      <c r="K55" s="105"/>
      <c r="L55" s="105"/>
    </row>
    <row r="56" spans="1:12" ht="13.8" x14ac:dyDescent="0.25">
      <c r="A56" s="107"/>
      <c r="B56" s="105"/>
      <c r="C56" s="105"/>
      <c r="D56" s="105"/>
      <c r="E56" s="105"/>
      <c r="F56" s="105"/>
      <c r="G56" s="107"/>
      <c r="H56" s="105"/>
      <c r="I56" s="105"/>
      <c r="J56" s="105"/>
      <c r="K56" s="105"/>
      <c r="L56" s="105"/>
    </row>
    <row r="57" spans="1:12" ht="13.8" x14ac:dyDescent="0.25">
      <c r="A57" s="107"/>
      <c r="B57" s="105"/>
      <c r="C57" s="105"/>
      <c r="D57" s="105"/>
      <c r="E57" s="105"/>
      <c r="F57" s="105"/>
      <c r="G57" s="107"/>
      <c r="H57" s="105"/>
      <c r="I57" s="105"/>
      <c r="J57" s="105"/>
      <c r="K57" s="105"/>
      <c r="L57" s="105"/>
    </row>
    <row r="58" spans="1:12" ht="13.8" x14ac:dyDescent="0.25">
      <c r="A58" s="107"/>
      <c r="B58" s="105"/>
      <c r="C58" s="105"/>
      <c r="D58" s="105"/>
      <c r="E58" s="105"/>
      <c r="F58" s="105"/>
      <c r="G58" s="107"/>
      <c r="H58" s="105"/>
      <c r="I58" s="105"/>
      <c r="J58" s="105"/>
      <c r="K58" s="105"/>
      <c r="L58" s="105"/>
    </row>
    <row r="59" spans="1:12" ht="13.8" x14ac:dyDescent="0.25">
      <c r="A59" s="107"/>
      <c r="B59" s="105"/>
      <c r="C59" s="105"/>
      <c r="D59" s="105"/>
      <c r="E59" s="105"/>
      <c r="F59" s="105"/>
      <c r="G59" s="107"/>
      <c r="H59" s="105"/>
      <c r="I59" s="105"/>
      <c r="J59" s="105"/>
      <c r="K59" s="105"/>
      <c r="L59" s="105"/>
    </row>
    <row r="60" spans="1:12" ht="13.8" x14ac:dyDescent="0.25">
      <c r="A60" s="125"/>
      <c r="B60" s="105"/>
      <c r="C60" s="105"/>
      <c r="D60" s="105"/>
      <c r="E60" s="105"/>
      <c r="F60" s="105"/>
      <c r="G60" s="107"/>
      <c r="H60" s="105"/>
      <c r="I60" s="105"/>
      <c r="J60" s="105"/>
      <c r="K60" s="105"/>
      <c r="L60" s="105"/>
    </row>
    <row r="61" spans="1:12" ht="13.8" x14ac:dyDescent="0.25">
      <c r="A61" s="107"/>
      <c r="B61" s="105"/>
      <c r="C61" s="105"/>
      <c r="D61" s="105"/>
      <c r="E61" s="105"/>
      <c r="F61" s="105"/>
      <c r="G61" s="107"/>
      <c r="H61" s="105"/>
      <c r="I61" s="105"/>
      <c r="J61" s="105"/>
      <c r="K61" s="105"/>
      <c r="L61" s="105"/>
    </row>
    <row r="62" spans="1:12" ht="13.8" x14ac:dyDescent="0.25">
      <c r="A62" s="107"/>
      <c r="B62" s="105"/>
      <c r="C62" s="105"/>
      <c r="D62" s="105"/>
      <c r="E62" s="105"/>
      <c r="F62" s="105"/>
      <c r="G62" s="107"/>
      <c r="H62" s="105"/>
      <c r="I62" s="105"/>
      <c r="J62" s="105"/>
      <c r="K62" s="105"/>
      <c r="L62" s="105"/>
    </row>
    <row r="63" spans="1:12" ht="13.8" x14ac:dyDescent="0.25">
      <c r="A63" s="107"/>
      <c r="B63" s="105"/>
      <c r="C63" s="105"/>
      <c r="D63" s="105"/>
      <c r="E63" s="105"/>
      <c r="F63" s="105"/>
      <c r="G63" s="107"/>
      <c r="H63" s="105"/>
      <c r="I63" s="105"/>
      <c r="J63" s="105"/>
      <c r="K63" s="105"/>
      <c r="L63" s="105"/>
    </row>
    <row r="64" spans="1:12" ht="13.8" x14ac:dyDescent="0.25">
      <c r="A64" s="107"/>
      <c r="B64" s="105"/>
      <c r="C64" s="105"/>
      <c r="D64" s="105"/>
      <c r="E64" s="105"/>
      <c r="F64" s="105"/>
      <c r="G64" s="107"/>
      <c r="H64" s="105"/>
      <c r="I64" s="105"/>
      <c r="J64" s="105"/>
      <c r="K64" s="105"/>
      <c r="L64" s="105"/>
    </row>
    <row r="65" spans="1:12" ht="13.8" x14ac:dyDescent="0.25">
      <c r="A65" s="107"/>
      <c r="B65" s="105"/>
      <c r="C65" s="105"/>
      <c r="D65" s="105"/>
      <c r="E65" s="105"/>
      <c r="F65" s="105"/>
      <c r="G65" s="107"/>
      <c r="H65" s="105"/>
      <c r="I65" s="105"/>
      <c r="J65" s="105"/>
      <c r="K65" s="105"/>
      <c r="L65" s="105"/>
    </row>
    <row r="66" spans="1:12" ht="13.8" x14ac:dyDescent="0.25">
      <c r="A66" s="107"/>
      <c r="B66" s="105"/>
      <c r="C66" s="105"/>
      <c r="D66" s="105"/>
      <c r="E66" s="105"/>
      <c r="F66" s="105"/>
      <c r="G66" s="107"/>
      <c r="H66" s="105"/>
      <c r="I66" s="105"/>
      <c r="J66" s="105"/>
      <c r="K66" s="105"/>
      <c r="L66" s="105"/>
    </row>
    <row r="67" spans="1:12" ht="13.8" x14ac:dyDescent="0.25">
      <c r="A67" s="107"/>
      <c r="B67" s="105"/>
      <c r="C67" s="105"/>
      <c r="D67" s="105"/>
      <c r="E67" s="105"/>
      <c r="F67" s="105"/>
      <c r="G67" s="107"/>
      <c r="H67" s="105"/>
      <c r="I67" s="105"/>
      <c r="J67" s="105"/>
      <c r="K67" s="105"/>
      <c r="L67" s="105"/>
    </row>
    <row r="68" spans="1:12" ht="13.8" x14ac:dyDescent="0.25">
      <c r="A68" s="107"/>
      <c r="B68" s="105"/>
      <c r="C68" s="105"/>
      <c r="D68" s="105"/>
      <c r="E68" s="105"/>
      <c r="F68" s="105"/>
      <c r="G68" s="107"/>
      <c r="H68" s="105"/>
      <c r="I68" s="105"/>
      <c r="J68" s="105"/>
      <c r="K68" s="105"/>
      <c r="L68" s="105"/>
    </row>
    <row r="69" spans="1:12" ht="13.8" x14ac:dyDescent="0.25">
      <c r="A69" s="107"/>
      <c r="B69" s="105"/>
      <c r="C69" s="105"/>
      <c r="D69" s="105"/>
      <c r="E69" s="105"/>
      <c r="F69" s="105"/>
      <c r="G69" s="107"/>
      <c r="H69" s="105"/>
      <c r="I69" s="105"/>
      <c r="J69" s="105"/>
      <c r="K69" s="105"/>
      <c r="L69" s="105"/>
    </row>
    <row r="70" spans="1:12" ht="13.8" x14ac:dyDescent="0.25">
      <c r="A70" s="107"/>
      <c r="B70" s="105"/>
      <c r="C70" s="105"/>
      <c r="D70" s="105"/>
      <c r="E70" s="105"/>
      <c r="F70" s="105"/>
      <c r="G70" s="107"/>
      <c r="H70" s="105"/>
      <c r="I70" s="105"/>
      <c r="J70" s="105"/>
      <c r="K70" s="105"/>
      <c r="L70" s="105"/>
    </row>
    <row r="71" spans="1:12" ht="13.8" x14ac:dyDescent="0.25">
      <c r="A71" s="107"/>
      <c r="B71" s="105"/>
      <c r="C71" s="105"/>
      <c r="D71" s="105"/>
      <c r="E71" s="105"/>
      <c r="F71" s="105"/>
      <c r="G71" s="107"/>
      <c r="H71" s="105"/>
      <c r="I71" s="105"/>
      <c r="J71" s="105"/>
      <c r="K71" s="105"/>
      <c r="L71" s="105"/>
    </row>
    <row r="72" spans="1:12" ht="13.8" x14ac:dyDescent="0.25">
      <c r="A72" s="107"/>
      <c r="B72" s="105"/>
      <c r="C72" s="105"/>
      <c r="D72" s="105"/>
      <c r="E72" s="105"/>
      <c r="F72" s="105"/>
      <c r="G72" s="107"/>
      <c r="H72" s="105"/>
      <c r="I72" s="105"/>
      <c r="J72" s="105"/>
      <c r="K72" s="105"/>
      <c r="L72" s="105"/>
    </row>
    <row r="73" spans="1:12" ht="13.8" x14ac:dyDescent="0.25">
      <c r="A73" s="107"/>
      <c r="B73" s="105"/>
      <c r="C73" s="107"/>
      <c r="D73" s="105"/>
      <c r="E73" s="105"/>
      <c r="F73" s="105"/>
      <c r="G73" s="107"/>
      <c r="H73" s="105"/>
      <c r="I73" s="107"/>
      <c r="J73" s="105"/>
      <c r="K73" s="105"/>
      <c r="L73" s="105"/>
    </row>
    <row r="74" spans="1:12" ht="13.8" x14ac:dyDescent="0.25">
      <c r="A74" s="107"/>
      <c r="B74" s="105"/>
      <c r="C74" s="107"/>
      <c r="D74" s="105"/>
      <c r="E74" s="105"/>
      <c r="F74" s="105"/>
      <c r="G74" s="107"/>
      <c r="H74" s="105"/>
      <c r="I74" s="107"/>
      <c r="J74" s="105"/>
      <c r="K74" s="105"/>
      <c r="L74" s="105"/>
    </row>
    <row r="75" spans="1:12" ht="13.8" x14ac:dyDescent="0.25">
      <c r="A75" s="107"/>
      <c r="B75" s="105"/>
      <c r="C75" s="107"/>
      <c r="D75" s="105"/>
      <c r="E75" s="105"/>
      <c r="F75" s="105"/>
      <c r="G75" s="107"/>
      <c r="H75" s="105"/>
      <c r="I75" s="107"/>
      <c r="J75" s="105"/>
      <c r="K75" s="105"/>
      <c r="L75" s="105"/>
    </row>
    <row r="76" spans="1:12" ht="13.8" x14ac:dyDescent="0.25">
      <c r="A76" s="107"/>
      <c r="B76" s="105"/>
      <c r="C76" s="107"/>
      <c r="D76" s="105"/>
      <c r="E76" s="105"/>
      <c r="F76" s="105"/>
      <c r="G76" s="107"/>
      <c r="H76" s="105"/>
      <c r="I76" s="107"/>
      <c r="J76" s="105"/>
      <c r="K76" s="105"/>
      <c r="L76" s="105"/>
    </row>
    <row r="77" spans="1:12" ht="13.8" x14ac:dyDescent="0.25">
      <c r="A77" s="107"/>
      <c r="B77" s="105"/>
      <c r="C77" s="107"/>
      <c r="D77" s="105"/>
      <c r="E77" s="105"/>
      <c r="F77" s="105"/>
      <c r="G77" s="107"/>
      <c r="H77" s="105"/>
      <c r="I77" s="107"/>
      <c r="J77" s="105"/>
      <c r="K77" s="105"/>
      <c r="L77" s="105"/>
    </row>
    <row r="78" spans="1:12" ht="13.8" x14ac:dyDescent="0.25">
      <c r="A78" s="107"/>
      <c r="B78" s="105"/>
      <c r="C78" s="107"/>
      <c r="D78" s="105"/>
      <c r="E78" s="105"/>
      <c r="F78" s="105"/>
      <c r="G78" s="107"/>
      <c r="H78" s="105"/>
      <c r="I78" s="107"/>
      <c r="J78" s="105"/>
      <c r="K78" s="105"/>
      <c r="L78" s="105"/>
    </row>
    <row r="79" spans="1:12" ht="13.8" x14ac:dyDescent="0.25">
      <c r="A79" s="107"/>
      <c r="B79" s="105"/>
      <c r="C79" s="107"/>
      <c r="D79" s="105"/>
      <c r="E79" s="105"/>
      <c r="F79" s="105"/>
      <c r="G79" s="107"/>
      <c r="H79" s="105"/>
      <c r="I79" s="107"/>
      <c r="J79" s="105"/>
      <c r="K79" s="105"/>
      <c r="L79" s="105"/>
    </row>
    <row r="80" spans="1:12" ht="13.8" x14ac:dyDescent="0.25">
      <c r="A80" s="107"/>
      <c r="B80" s="105"/>
      <c r="C80" s="107"/>
      <c r="D80" s="105"/>
      <c r="E80" s="105"/>
      <c r="F80" s="105"/>
      <c r="G80" s="107"/>
      <c r="H80" s="105"/>
      <c r="I80" s="107"/>
      <c r="J80" s="105"/>
      <c r="K80" s="105"/>
      <c r="L80" s="105"/>
    </row>
    <row r="81" spans="1:12" ht="13.8" x14ac:dyDescent="0.25">
      <c r="A81" s="107"/>
      <c r="B81" s="105"/>
      <c r="C81" s="107"/>
      <c r="D81" s="105"/>
      <c r="E81" s="105"/>
      <c r="F81" s="105"/>
      <c r="G81" s="107"/>
      <c r="H81" s="105"/>
      <c r="I81" s="107"/>
      <c r="J81" s="105"/>
      <c r="K81" s="105"/>
      <c r="L81" s="105"/>
    </row>
    <row r="82" spans="1:12" ht="13.8" x14ac:dyDescent="0.25">
      <c r="A82" s="107"/>
      <c r="B82" s="105"/>
      <c r="C82" s="107"/>
      <c r="D82" s="105"/>
      <c r="E82" s="105"/>
      <c r="F82" s="105"/>
      <c r="G82" s="107"/>
      <c r="H82" s="105"/>
      <c r="I82" s="107"/>
      <c r="J82" s="105"/>
      <c r="K82" s="105"/>
      <c r="L82" s="105"/>
    </row>
    <row r="83" spans="1:12" ht="13.8" x14ac:dyDescent="0.25">
      <c r="A83" s="107"/>
      <c r="B83" s="105"/>
      <c r="C83" s="107"/>
      <c r="D83" s="105"/>
      <c r="E83" s="105"/>
      <c r="F83" s="105"/>
      <c r="G83" s="107"/>
      <c r="H83" s="105"/>
      <c r="I83" s="107"/>
      <c r="J83" s="105"/>
      <c r="K83" s="105"/>
      <c r="L83" s="105"/>
    </row>
    <row r="84" spans="1:12" ht="13.8" x14ac:dyDescent="0.25">
      <c r="A84" s="107"/>
      <c r="B84" s="105"/>
      <c r="C84" s="107"/>
      <c r="D84" s="105"/>
      <c r="E84" s="105"/>
      <c r="F84" s="105"/>
      <c r="G84" s="107"/>
      <c r="H84" s="105"/>
      <c r="I84" s="107"/>
      <c r="J84" s="105"/>
      <c r="K84" s="105"/>
      <c r="L84" s="105"/>
    </row>
    <row r="85" spans="1:12" ht="13.8" x14ac:dyDescent="0.25">
      <c r="A85" s="107"/>
      <c r="B85" s="105"/>
      <c r="C85" s="107"/>
      <c r="D85" s="105"/>
      <c r="E85" s="105"/>
      <c r="F85" s="105"/>
      <c r="G85" s="107"/>
      <c r="H85" s="105"/>
      <c r="I85" s="107"/>
      <c r="J85" s="105"/>
      <c r="K85" s="105"/>
      <c r="L85" s="105"/>
    </row>
    <row r="86" spans="1:12" ht="13.8" x14ac:dyDescent="0.25">
      <c r="A86" s="107"/>
      <c r="B86" s="105"/>
      <c r="C86" s="107"/>
      <c r="D86" s="105"/>
      <c r="E86" s="105"/>
      <c r="F86" s="105"/>
      <c r="G86" s="107"/>
      <c r="H86" s="105"/>
      <c r="I86" s="107"/>
      <c r="J86" s="105"/>
      <c r="K86" s="105"/>
      <c r="L86" s="105"/>
    </row>
    <row r="87" spans="1:12" ht="13.8" x14ac:dyDescent="0.25">
      <c r="A87" s="107"/>
      <c r="B87" s="105"/>
      <c r="C87" s="107"/>
      <c r="D87" s="105"/>
      <c r="E87" s="105"/>
      <c r="F87" s="105"/>
      <c r="G87" s="107"/>
      <c r="H87" s="105"/>
      <c r="I87" s="107"/>
      <c r="J87" s="105"/>
      <c r="K87" s="105"/>
      <c r="L87" s="105"/>
    </row>
    <row r="88" spans="1:12" ht="13.8" x14ac:dyDescent="0.25">
      <c r="A88" s="107"/>
      <c r="B88" s="105"/>
      <c r="C88" s="107"/>
      <c r="D88" s="105"/>
      <c r="E88" s="105"/>
      <c r="F88" s="105"/>
      <c r="G88" s="107"/>
      <c r="H88" s="105"/>
      <c r="I88" s="107"/>
      <c r="J88" s="105"/>
      <c r="K88" s="105"/>
      <c r="L88" s="105"/>
    </row>
    <row r="89" spans="1:12" ht="13.8" x14ac:dyDescent="0.25">
      <c r="A89" s="107"/>
      <c r="B89" s="105"/>
      <c r="C89" s="107"/>
      <c r="D89" s="105"/>
      <c r="E89" s="105"/>
      <c r="F89" s="105"/>
      <c r="G89" s="107"/>
      <c r="H89" s="105"/>
      <c r="I89" s="107"/>
      <c r="J89" s="105"/>
      <c r="K89" s="105"/>
      <c r="L89" s="105"/>
    </row>
    <row r="90" spans="1:12" ht="13.8" x14ac:dyDescent="0.25">
      <c r="A90" s="107"/>
      <c r="B90" s="105"/>
      <c r="C90" s="107"/>
      <c r="D90" s="105"/>
      <c r="E90" s="105"/>
      <c r="F90" s="105"/>
      <c r="G90" s="107"/>
      <c r="H90" s="105"/>
      <c r="I90" s="107"/>
      <c r="J90" s="105"/>
      <c r="K90" s="105"/>
      <c r="L90" s="105"/>
    </row>
    <row r="91" spans="1:12" ht="13.8" x14ac:dyDescent="0.25">
      <c r="A91" s="107"/>
      <c r="B91" s="105"/>
      <c r="C91" s="107"/>
      <c r="D91" s="105"/>
      <c r="E91" s="105"/>
      <c r="F91" s="105"/>
      <c r="G91" s="107"/>
      <c r="H91" s="105"/>
      <c r="I91" s="107"/>
      <c r="J91" s="105"/>
      <c r="K91" s="105"/>
      <c r="L91" s="105"/>
    </row>
    <row r="92" spans="1:12" ht="13.8" x14ac:dyDescent="0.25">
      <c r="A92" s="107"/>
      <c r="B92" s="105"/>
      <c r="C92" s="107"/>
      <c r="D92" s="105"/>
      <c r="E92" s="105"/>
      <c r="F92" s="105"/>
      <c r="G92" s="107"/>
      <c r="H92" s="105"/>
      <c r="I92" s="107"/>
      <c r="J92" s="105"/>
      <c r="K92" s="105"/>
      <c r="L92" s="105"/>
    </row>
    <row r="93" spans="1:12" ht="13.8" x14ac:dyDescent="0.25">
      <c r="A93" s="107"/>
      <c r="B93" s="105"/>
      <c r="C93" s="107"/>
      <c r="D93" s="105"/>
      <c r="E93" s="105"/>
      <c r="F93" s="105"/>
      <c r="G93" s="107"/>
      <c r="H93" s="105"/>
      <c r="I93" s="107"/>
      <c r="J93" s="105"/>
      <c r="K93" s="105"/>
      <c r="L93" s="105"/>
    </row>
    <row r="94" spans="1:12" ht="13.8" x14ac:dyDescent="0.25">
      <c r="A94" s="107"/>
      <c r="B94" s="105"/>
      <c r="C94" s="107"/>
      <c r="D94" s="105"/>
      <c r="E94" s="105"/>
      <c r="F94" s="105"/>
      <c r="G94" s="107"/>
      <c r="H94" s="105"/>
      <c r="I94" s="107"/>
      <c r="J94" s="105"/>
      <c r="K94" s="105"/>
      <c r="L94" s="105"/>
    </row>
    <row r="95" spans="1:12" ht="13.8" x14ac:dyDescent="0.25">
      <c r="A95" s="107"/>
      <c r="B95" s="105"/>
      <c r="C95" s="107"/>
      <c r="D95" s="105"/>
      <c r="E95" s="105"/>
      <c r="F95" s="105"/>
      <c r="G95" s="107"/>
      <c r="H95" s="105"/>
      <c r="I95" s="107"/>
      <c r="J95" s="105"/>
      <c r="K95" s="105"/>
      <c r="L95" s="105"/>
    </row>
    <row r="96" spans="1:12" ht="13.8" x14ac:dyDescent="0.25">
      <c r="A96" s="107"/>
      <c r="B96" s="105"/>
      <c r="C96" s="107"/>
      <c r="D96" s="105"/>
      <c r="E96" s="105"/>
      <c r="F96" s="105"/>
      <c r="G96" s="107"/>
      <c r="H96" s="105"/>
      <c r="I96" s="107"/>
      <c r="J96" s="105"/>
      <c r="K96" s="105"/>
      <c r="L96" s="105"/>
    </row>
    <row r="97" spans="1:12" ht="13.8" x14ac:dyDescent="0.25">
      <c r="A97" s="107"/>
      <c r="B97" s="105"/>
      <c r="C97" s="107"/>
      <c r="D97" s="105"/>
      <c r="E97" s="105"/>
      <c r="F97" s="105"/>
      <c r="G97" s="107"/>
      <c r="H97" s="105"/>
      <c r="I97" s="107"/>
      <c r="J97" s="105"/>
      <c r="K97" s="105"/>
      <c r="L97" s="105"/>
    </row>
    <row r="98" spans="1:12" ht="13.8" x14ac:dyDescent="0.25">
      <c r="A98" s="107"/>
      <c r="B98" s="105"/>
      <c r="C98" s="107"/>
      <c r="D98" s="105"/>
      <c r="E98" s="105"/>
      <c r="F98" s="105"/>
      <c r="G98" s="107"/>
      <c r="H98" s="105"/>
      <c r="I98" s="107"/>
      <c r="J98" s="105"/>
      <c r="K98" s="105"/>
      <c r="L98" s="105"/>
    </row>
    <row r="99" spans="1:12" ht="13.8" x14ac:dyDescent="0.25">
      <c r="A99" s="107"/>
      <c r="B99" s="105"/>
      <c r="C99" s="107"/>
      <c r="D99" s="105"/>
      <c r="E99" s="105"/>
      <c r="F99" s="105"/>
      <c r="G99" s="107"/>
      <c r="H99" s="105"/>
      <c r="I99" s="107"/>
      <c r="J99" s="105"/>
      <c r="K99" s="105"/>
      <c r="L99" s="105"/>
    </row>
    <row r="100" spans="1:12" ht="13.8" x14ac:dyDescent="0.25">
      <c r="A100" s="107"/>
      <c r="B100" s="105"/>
      <c r="C100" s="107"/>
      <c r="D100" s="105"/>
      <c r="E100" s="105"/>
      <c r="F100" s="105"/>
      <c r="G100" s="107"/>
      <c r="H100" s="105"/>
      <c r="I100" s="107"/>
      <c r="J100" s="105"/>
      <c r="K100" s="105"/>
      <c r="L100" s="105"/>
    </row>
    <row r="101" spans="1:12" ht="13.8" x14ac:dyDescent="0.25">
      <c r="A101" s="107"/>
      <c r="B101" s="105"/>
      <c r="C101" s="107"/>
      <c r="D101" s="105"/>
      <c r="E101" s="105"/>
      <c r="F101" s="105"/>
      <c r="G101" s="107"/>
      <c r="H101" s="105"/>
      <c r="I101" s="107"/>
      <c r="J101" s="105"/>
      <c r="K101" s="105"/>
      <c r="L101" s="105"/>
    </row>
    <row r="102" spans="1:12" ht="13.8" x14ac:dyDescent="0.25">
      <c r="A102" s="107"/>
      <c r="B102" s="105"/>
      <c r="C102" s="107"/>
      <c r="D102" s="105"/>
      <c r="E102" s="105"/>
      <c r="F102" s="105"/>
      <c r="G102" s="107"/>
      <c r="H102" s="105"/>
      <c r="I102" s="107"/>
      <c r="J102" s="105"/>
      <c r="K102" s="105"/>
      <c r="L102" s="105"/>
    </row>
    <row r="103" spans="1:12" ht="13.8" x14ac:dyDescent="0.25">
      <c r="A103" s="107"/>
      <c r="B103" s="105"/>
      <c r="C103" s="107"/>
      <c r="D103" s="105"/>
      <c r="E103" s="105"/>
      <c r="F103" s="105"/>
      <c r="G103" s="107"/>
      <c r="H103" s="105"/>
      <c r="I103" s="107"/>
      <c r="J103" s="105"/>
      <c r="K103" s="105"/>
      <c r="L103" s="105"/>
    </row>
    <row r="104" spans="1:12" ht="13.8" x14ac:dyDescent="0.25">
      <c r="A104" s="107"/>
      <c r="B104" s="105"/>
      <c r="C104" s="107"/>
      <c r="D104" s="105"/>
      <c r="E104" s="105"/>
      <c r="F104" s="105"/>
      <c r="G104" s="107"/>
      <c r="H104" s="105"/>
      <c r="I104" s="107"/>
      <c r="J104" s="105"/>
      <c r="K104" s="105"/>
      <c r="L104" s="105"/>
    </row>
    <row r="105" spans="1:12" ht="13.8" x14ac:dyDescent="0.25">
      <c r="A105" s="107"/>
      <c r="B105" s="105"/>
      <c r="C105" s="107"/>
      <c r="D105" s="105"/>
      <c r="E105" s="105"/>
      <c r="F105" s="105"/>
      <c r="G105" s="107"/>
      <c r="H105" s="105"/>
      <c r="I105" s="107"/>
      <c r="J105" s="105"/>
      <c r="K105" s="105"/>
      <c r="L105" s="105"/>
    </row>
    <row r="106" spans="1:12" ht="13.8" x14ac:dyDescent="0.25">
      <c r="A106" s="107"/>
      <c r="B106" s="107"/>
      <c r="C106" s="107"/>
      <c r="D106" s="105"/>
      <c r="E106" s="105"/>
      <c r="F106" s="105"/>
      <c r="G106" s="107"/>
      <c r="H106" s="107"/>
      <c r="I106" s="107"/>
      <c r="J106" s="105"/>
      <c r="K106" s="105"/>
      <c r="L106" s="105"/>
    </row>
    <row r="107" spans="1:12" ht="13.8" x14ac:dyDescent="0.25">
      <c r="A107" s="107"/>
      <c r="B107" s="107"/>
      <c r="C107" s="107"/>
      <c r="D107" s="105"/>
      <c r="E107" s="105"/>
      <c r="F107" s="105"/>
      <c r="G107" s="107"/>
      <c r="H107" s="107"/>
      <c r="I107" s="107"/>
      <c r="J107" s="105"/>
      <c r="K107" s="105"/>
      <c r="L107" s="105"/>
    </row>
    <row r="108" spans="1:12" ht="13.8" x14ac:dyDescent="0.25">
      <c r="A108" s="107"/>
      <c r="B108" s="107"/>
      <c r="C108" s="107"/>
      <c r="D108" s="105"/>
      <c r="E108" s="105"/>
      <c r="F108" s="105"/>
      <c r="G108" s="107"/>
      <c r="H108" s="107"/>
      <c r="I108" s="107"/>
      <c r="J108" s="105"/>
      <c r="K108" s="105"/>
      <c r="L108" s="105"/>
    </row>
    <row r="109" spans="1:12" ht="13.8" x14ac:dyDescent="0.25">
      <c r="A109" s="107"/>
      <c r="B109" s="107"/>
      <c r="C109" s="107"/>
      <c r="D109" s="105"/>
      <c r="E109" s="105"/>
      <c r="F109" s="105"/>
      <c r="G109" s="107"/>
      <c r="H109" s="107"/>
      <c r="I109" s="107"/>
      <c r="J109" s="105"/>
      <c r="K109" s="105"/>
      <c r="L109" s="105"/>
    </row>
  </sheetData>
  <mergeCells count="5">
    <mergeCell ref="A1:L1"/>
    <mergeCell ref="A2:L2"/>
    <mergeCell ref="A3:L3"/>
    <mergeCell ref="A4:L4"/>
    <mergeCell ref="B6:F6"/>
  </mergeCells>
  <printOptions horizontalCentered="1"/>
  <pageMargins left="0" right="0" top="0.5" bottom="0.5" header="0.3" footer="0.25"/>
  <pageSetup scale="65" orientation="landscape" r:id="rId1"/>
  <headerFooter>
    <oddFooter xml:space="preserve">&amp;C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57"/>
  <sheetViews>
    <sheetView view="pageBreakPreview" topLeftCell="C31" zoomScale="80" zoomScaleNormal="80" zoomScaleSheetLayoutView="80" workbookViewId="0">
      <selection activeCell="I77" sqref="I77:L77"/>
    </sheetView>
  </sheetViews>
  <sheetFormatPr defaultColWidth="9.109375" defaultRowHeight="13.2" outlineLevelRow="1" outlineLevelCol="1" x14ac:dyDescent="0.25"/>
  <cols>
    <col min="1" max="1" width="20.44140625" style="26" hidden="1" customWidth="1" outlineLevel="1"/>
    <col min="2" max="2" width="1.33203125" style="26" hidden="1" customWidth="1" outlineLevel="1"/>
    <col min="3" max="3" width="42.44140625" style="26" customWidth="1" collapsed="1"/>
    <col min="4" max="4" width="1.33203125" style="26" customWidth="1"/>
    <col min="5" max="7" width="14.6640625" style="26" customWidth="1"/>
    <col min="8" max="8" width="1.33203125" style="26" customWidth="1"/>
    <col min="9" max="13" width="14.6640625" style="26" customWidth="1"/>
    <col min="14" max="14" width="1.33203125" style="26" customWidth="1"/>
    <col min="15" max="19" width="14.6640625" style="26" customWidth="1"/>
    <col min="20" max="20" width="1.6640625" style="26" hidden="1" customWidth="1" outlineLevel="1"/>
    <col min="21" max="25" width="14.6640625" style="26" hidden="1" customWidth="1" outlineLevel="1"/>
    <col min="26" max="26" width="1.6640625" style="26" hidden="1" customWidth="1" outlineLevel="1"/>
    <col min="27" max="31" width="14.6640625" style="26" hidden="1" customWidth="1" outlineLevel="1"/>
    <col min="32" max="32" width="9.109375" style="26" hidden="1" customWidth="1" outlineLevel="1"/>
    <col min="33" max="33" width="9.109375" style="26" collapsed="1"/>
    <col min="34" max="16384" width="9.109375" style="26"/>
  </cols>
  <sheetData>
    <row r="1" spans="1:31" ht="13.8" hidden="1" outlineLevel="1" x14ac:dyDescent="0.3">
      <c r="A1" s="25" t="s">
        <v>46</v>
      </c>
      <c r="B1" s="25"/>
      <c r="E1" s="27" t="s">
        <v>0</v>
      </c>
      <c r="F1" s="27" t="s">
        <v>0</v>
      </c>
      <c r="G1" s="27" t="s">
        <v>0</v>
      </c>
      <c r="I1" s="27" t="s">
        <v>0</v>
      </c>
      <c r="J1" s="27" t="s">
        <v>0</v>
      </c>
      <c r="K1" s="27" t="s">
        <v>0</v>
      </c>
      <c r="L1" s="27" t="s">
        <v>0</v>
      </c>
      <c r="M1" s="27" t="s">
        <v>0</v>
      </c>
      <c r="O1" s="27" t="s">
        <v>0</v>
      </c>
      <c r="P1" s="27" t="s">
        <v>0</v>
      </c>
      <c r="Q1" s="27" t="s">
        <v>0</v>
      </c>
      <c r="R1" s="27" t="s">
        <v>0</v>
      </c>
      <c r="S1" s="27" t="s">
        <v>0</v>
      </c>
      <c r="T1" s="27"/>
      <c r="U1" s="27" t="s">
        <v>0</v>
      </c>
      <c r="V1" s="27" t="s">
        <v>0</v>
      </c>
      <c r="W1" s="27" t="s">
        <v>0</v>
      </c>
      <c r="X1" s="27" t="s">
        <v>0</v>
      </c>
      <c r="Y1" s="27" t="s">
        <v>0</v>
      </c>
      <c r="Z1" s="27"/>
      <c r="AA1" s="27" t="s">
        <v>0</v>
      </c>
      <c r="AB1" s="27" t="s">
        <v>0</v>
      </c>
      <c r="AC1" s="27" t="s">
        <v>0</v>
      </c>
      <c r="AD1" s="27" t="s">
        <v>0</v>
      </c>
      <c r="AE1" s="27" t="s">
        <v>0</v>
      </c>
    </row>
    <row r="2" spans="1:31" ht="13.8" hidden="1" outlineLevel="1" x14ac:dyDescent="0.3">
      <c r="A2" s="25" t="s">
        <v>48</v>
      </c>
      <c r="B2" s="25"/>
      <c r="C2" s="26" t="s">
        <v>7</v>
      </c>
      <c r="E2" s="28">
        <v>2015</v>
      </c>
      <c r="F2" s="28">
        <v>2015</v>
      </c>
      <c r="G2" s="28">
        <v>2015</v>
      </c>
      <c r="I2" s="28">
        <v>2014</v>
      </c>
      <c r="J2" s="28">
        <v>2014</v>
      </c>
      <c r="K2" s="28">
        <v>2014</v>
      </c>
      <c r="L2" s="28">
        <v>2014</v>
      </c>
      <c r="M2" s="28">
        <v>2014</v>
      </c>
      <c r="O2" s="28">
        <v>2013</v>
      </c>
      <c r="P2" s="28">
        <v>2013</v>
      </c>
      <c r="Q2" s="28">
        <v>2013</v>
      </c>
      <c r="R2" s="28">
        <v>2013</v>
      </c>
      <c r="S2" s="28">
        <v>2013</v>
      </c>
      <c r="T2" s="28"/>
      <c r="U2" s="29">
        <v>2012</v>
      </c>
      <c r="V2" s="28">
        <v>2012</v>
      </c>
      <c r="W2" s="28">
        <v>2012</v>
      </c>
      <c r="X2" s="28">
        <v>2012</v>
      </c>
      <c r="Y2" s="28">
        <v>2012</v>
      </c>
      <c r="Z2" s="28"/>
      <c r="AA2" s="29">
        <v>2011</v>
      </c>
      <c r="AB2" s="28">
        <v>2011</v>
      </c>
      <c r="AC2" s="28">
        <v>2011</v>
      </c>
      <c r="AD2" s="28">
        <v>2011</v>
      </c>
      <c r="AE2" s="28">
        <v>2011</v>
      </c>
    </row>
    <row r="3" spans="1:31" ht="13.8" hidden="1" outlineLevel="1" x14ac:dyDescent="0.3">
      <c r="A3" s="25" t="s">
        <v>42</v>
      </c>
      <c r="B3" s="25"/>
      <c r="C3" s="26" t="s">
        <v>81</v>
      </c>
      <c r="E3" s="30" t="s">
        <v>1</v>
      </c>
      <c r="F3" s="30" t="s">
        <v>2</v>
      </c>
      <c r="G3" s="30" t="s">
        <v>2</v>
      </c>
      <c r="I3" s="30" t="s">
        <v>1</v>
      </c>
      <c r="J3" s="30" t="s">
        <v>2</v>
      </c>
      <c r="K3" s="30" t="s">
        <v>3</v>
      </c>
      <c r="L3" s="30" t="s">
        <v>4</v>
      </c>
      <c r="M3" s="30" t="s">
        <v>4</v>
      </c>
      <c r="O3" s="30" t="s">
        <v>1</v>
      </c>
      <c r="P3" s="30" t="s">
        <v>2</v>
      </c>
      <c r="Q3" s="30" t="s">
        <v>3</v>
      </c>
      <c r="R3" s="30" t="s">
        <v>4</v>
      </c>
      <c r="S3" s="30" t="s">
        <v>4</v>
      </c>
      <c r="T3" s="30"/>
      <c r="U3" s="30" t="s">
        <v>1</v>
      </c>
      <c r="V3" s="30" t="s">
        <v>2</v>
      </c>
      <c r="W3" s="30" t="s">
        <v>3</v>
      </c>
      <c r="X3" s="30" t="s">
        <v>4</v>
      </c>
      <c r="Y3" s="30" t="s">
        <v>4</v>
      </c>
      <c r="Z3" s="30"/>
      <c r="AA3" s="30" t="s">
        <v>1</v>
      </c>
      <c r="AB3" s="30" t="s">
        <v>2</v>
      </c>
      <c r="AC3" s="30" t="s">
        <v>3</v>
      </c>
      <c r="AD3" s="30" t="s">
        <v>4</v>
      </c>
      <c r="AE3" s="30" t="s">
        <v>4</v>
      </c>
    </row>
    <row r="4" spans="1:31" ht="13.8" hidden="1" outlineLevel="1" x14ac:dyDescent="0.3">
      <c r="A4" s="25" t="s">
        <v>82</v>
      </c>
      <c r="B4" s="25"/>
      <c r="E4" s="31" t="s">
        <v>5</v>
      </c>
      <c r="F4" s="31" t="s">
        <v>5</v>
      </c>
      <c r="G4" s="31" t="s">
        <v>6</v>
      </c>
      <c r="I4" s="31" t="s">
        <v>5</v>
      </c>
      <c r="J4" s="31" t="s">
        <v>5</v>
      </c>
      <c r="K4" s="31" t="s">
        <v>5</v>
      </c>
      <c r="L4" s="31" t="s">
        <v>5</v>
      </c>
      <c r="M4" s="31" t="s">
        <v>6</v>
      </c>
      <c r="O4" s="31" t="s">
        <v>5</v>
      </c>
      <c r="P4" s="31" t="s">
        <v>5</v>
      </c>
      <c r="Q4" s="31" t="s">
        <v>5</v>
      </c>
      <c r="R4" s="31" t="s">
        <v>5</v>
      </c>
      <c r="S4" s="31" t="s">
        <v>6</v>
      </c>
      <c r="T4" s="31"/>
      <c r="U4" s="31" t="s">
        <v>5</v>
      </c>
      <c r="V4" s="31" t="s">
        <v>5</v>
      </c>
      <c r="W4" s="31" t="s">
        <v>5</v>
      </c>
      <c r="X4" s="31" t="s">
        <v>5</v>
      </c>
      <c r="Y4" s="31" t="s">
        <v>6</v>
      </c>
      <c r="Z4" s="31"/>
      <c r="AA4" s="31" t="s">
        <v>5</v>
      </c>
      <c r="AB4" s="31" t="s">
        <v>5</v>
      </c>
      <c r="AC4" s="31" t="s">
        <v>5</v>
      </c>
      <c r="AD4" s="31" t="s">
        <v>5</v>
      </c>
      <c r="AE4" s="31" t="s">
        <v>6</v>
      </c>
    </row>
    <row r="5" spans="1:31" ht="14.4" hidden="1" outlineLevel="1" x14ac:dyDescent="0.3">
      <c r="A5" s="25" t="s">
        <v>83</v>
      </c>
      <c r="B5" s="25"/>
      <c r="C5" s="32"/>
      <c r="D5" s="32"/>
      <c r="E5" s="33" t="s">
        <v>84</v>
      </c>
      <c r="F5" s="33" t="s">
        <v>84</v>
      </c>
      <c r="G5" s="33" t="s">
        <v>84</v>
      </c>
      <c r="H5" s="32"/>
      <c r="I5" s="33" t="s">
        <v>84</v>
      </c>
      <c r="J5" s="33" t="s">
        <v>84</v>
      </c>
      <c r="K5" s="33" t="s">
        <v>84</v>
      </c>
      <c r="L5" s="33" t="s">
        <v>84</v>
      </c>
      <c r="M5" s="33" t="s">
        <v>84</v>
      </c>
      <c r="N5" s="32"/>
      <c r="O5" s="33" t="s">
        <v>84</v>
      </c>
      <c r="P5" s="33" t="s">
        <v>84</v>
      </c>
      <c r="Q5" s="33" t="s">
        <v>84</v>
      </c>
      <c r="R5" s="33" t="s">
        <v>84</v>
      </c>
      <c r="S5" s="33" t="s">
        <v>84</v>
      </c>
      <c r="T5" s="33"/>
      <c r="U5" s="33" t="s">
        <v>84</v>
      </c>
      <c r="V5" s="33" t="s">
        <v>84</v>
      </c>
      <c r="W5" s="33" t="s">
        <v>84</v>
      </c>
      <c r="X5" s="33" t="s">
        <v>84</v>
      </c>
      <c r="Y5" s="33" t="s">
        <v>84</v>
      </c>
      <c r="Z5" s="33"/>
      <c r="AA5" s="33" t="s">
        <v>84</v>
      </c>
      <c r="AB5" s="33" t="s">
        <v>84</v>
      </c>
      <c r="AC5" s="33" t="s">
        <v>84</v>
      </c>
      <c r="AD5" s="33" t="s">
        <v>84</v>
      </c>
      <c r="AE5" s="33" t="s">
        <v>84</v>
      </c>
    </row>
    <row r="6" spans="1:31" ht="30" hidden="1" outlineLevel="1" x14ac:dyDescent="0.25">
      <c r="A6" s="25" t="s">
        <v>50</v>
      </c>
      <c r="B6" s="25"/>
      <c r="C6" s="32"/>
      <c r="D6" s="32"/>
      <c r="E6" s="34" t="s">
        <v>8</v>
      </c>
      <c r="F6" s="34" t="s">
        <v>8</v>
      </c>
      <c r="G6" s="34" t="s">
        <v>8</v>
      </c>
      <c r="H6" s="32"/>
      <c r="I6" s="34" t="s">
        <v>8</v>
      </c>
      <c r="J6" s="34" t="s">
        <v>8</v>
      </c>
      <c r="K6" s="34" t="s">
        <v>8</v>
      </c>
      <c r="L6" s="34" t="s">
        <v>8</v>
      </c>
      <c r="M6" s="34" t="s">
        <v>8</v>
      </c>
      <c r="N6" s="32"/>
      <c r="O6" s="34" t="s">
        <v>8</v>
      </c>
      <c r="P6" s="34" t="s">
        <v>8</v>
      </c>
      <c r="Q6" s="34" t="s">
        <v>8</v>
      </c>
      <c r="R6" s="34" t="s">
        <v>8</v>
      </c>
      <c r="S6" s="34" t="s">
        <v>8</v>
      </c>
      <c r="T6" s="34"/>
      <c r="U6" s="34" t="s">
        <v>8</v>
      </c>
      <c r="V6" s="34" t="s">
        <v>8</v>
      </c>
      <c r="W6" s="34" t="s">
        <v>8</v>
      </c>
      <c r="X6" s="34" t="s">
        <v>8</v>
      </c>
      <c r="Y6" s="34" t="s">
        <v>8</v>
      </c>
      <c r="Z6" s="34"/>
      <c r="AA6" s="34" t="s">
        <v>8</v>
      </c>
      <c r="AB6" s="34" t="s">
        <v>8</v>
      </c>
      <c r="AC6" s="34" t="s">
        <v>8</v>
      </c>
      <c r="AD6" s="34" t="s">
        <v>8</v>
      </c>
      <c r="AE6" s="34" t="s">
        <v>8</v>
      </c>
    </row>
    <row r="7" spans="1:31" ht="30" hidden="1" outlineLevel="1" x14ac:dyDescent="0.25">
      <c r="A7" s="1" t="s">
        <v>85</v>
      </c>
      <c r="B7" s="1"/>
      <c r="E7" s="34" t="s">
        <v>86</v>
      </c>
      <c r="F7" s="34" t="s">
        <v>86</v>
      </c>
      <c r="G7" s="34" t="s">
        <v>86</v>
      </c>
      <c r="I7" s="34" t="s">
        <v>86</v>
      </c>
      <c r="J7" s="34" t="s">
        <v>86</v>
      </c>
      <c r="K7" s="34" t="s">
        <v>86</v>
      </c>
      <c r="L7" s="34" t="s">
        <v>86</v>
      </c>
      <c r="M7" s="34" t="s">
        <v>86</v>
      </c>
      <c r="O7" s="34" t="s">
        <v>86</v>
      </c>
      <c r="P7" s="34" t="s">
        <v>86</v>
      </c>
      <c r="Q7" s="34" t="s">
        <v>86</v>
      </c>
      <c r="R7" s="34" t="s">
        <v>86</v>
      </c>
      <c r="S7" s="34" t="s">
        <v>86</v>
      </c>
      <c r="T7" s="34"/>
      <c r="U7" s="34" t="s">
        <v>86</v>
      </c>
      <c r="V7" s="34" t="s">
        <v>86</v>
      </c>
      <c r="W7" s="34" t="s">
        <v>86</v>
      </c>
      <c r="X7" s="34" t="s">
        <v>86</v>
      </c>
      <c r="Y7" s="34" t="s">
        <v>86</v>
      </c>
      <c r="Z7" s="34"/>
      <c r="AA7" s="34" t="s">
        <v>86</v>
      </c>
      <c r="AB7" s="34" t="s">
        <v>86</v>
      </c>
      <c r="AC7" s="34" t="s">
        <v>86</v>
      </c>
      <c r="AD7" s="34" t="s">
        <v>86</v>
      </c>
      <c r="AE7" s="34" t="s">
        <v>86</v>
      </c>
    </row>
    <row r="8" spans="1:31" ht="30" hidden="1" outlineLevel="1" x14ac:dyDescent="0.25">
      <c r="E8" s="34" t="s">
        <v>87</v>
      </c>
      <c r="F8" s="34" t="s">
        <v>87</v>
      </c>
      <c r="G8" s="34" t="s">
        <v>87</v>
      </c>
      <c r="I8" s="34" t="s">
        <v>87</v>
      </c>
      <c r="J8" s="34" t="s">
        <v>87</v>
      </c>
      <c r="K8" s="34" t="s">
        <v>87</v>
      </c>
      <c r="L8" s="34" t="s">
        <v>87</v>
      </c>
      <c r="M8" s="34" t="s">
        <v>87</v>
      </c>
      <c r="O8" s="34" t="s">
        <v>87</v>
      </c>
      <c r="P8" s="34" t="s">
        <v>87</v>
      </c>
      <c r="Q8" s="34" t="s">
        <v>87</v>
      </c>
      <c r="R8" s="34" t="s">
        <v>87</v>
      </c>
      <c r="S8" s="34" t="s">
        <v>87</v>
      </c>
      <c r="T8" s="34"/>
      <c r="U8" s="34" t="s">
        <v>87</v>
      </c>
      <c r="V8" s="34" t="s">
        <v>87</v>
      </c>
      <c r="W8" s="34" t="s">
        <v>87</v>
      </c>
      <c r="X8" s="34" t="s">
        <v>87</v>
      </c>
      <c r="Y8" s="34" t="s">
        <v>87</v>
      </c>
      <c r="Z8" s="34"/>
      <c r="AA8" s="34" t="s">
        <v>87</v>
      </c>
      <c r="AB8" s="34" t="s">
        <v>87</v>
      </c>
      <c r="AC8" s="34" t="s">
        <v>87</v>
      </c>
      <c r="AD8" s="34" t="s">
        <v>87</v>
      </c>
      <c r="AE8" s="34" t="s">
        <v>87</v>
      </c>
    </row>
    <row r="9" spans="1:31" hidden="1" outlineLevel="1" x14ac:dyDescent="0.25">
      <c r="A9" s="25" t="s">
        <v>44</v>
      </c>
      <c r="B9" s="25"/>
      <c r="E9" s="35" t="s">
        <v>9</v>
      </c>
      <c r="F9" s="35" t="s">
        <v>9</v>
      </c>
      <c r="G9" s="35" t="s">
        <v>9</v>
      </c>
      <c r="I9" s="35" t="s">
        <v>9</v>
      </c>
      <c r="J9" s="35" t="s">
        <v>9</v>
      </c>
      <c r="K9" s="35" t="s">
        <v>9</v>
      </c>
      <c r="L9" s="35" t="s">
        <v>9</v>
      </c>
      <c r="M9" s="35" t="s">
        <v>9</v>
      </c>
      <c r="O9" s="35" t="s">
        <v>9</v>
      </c>
      <c r="P9" s="35" t="s">
        <v>9</v>
      </c>
      <c r="Q9" s="35" t="s">
        <v>9</v>
      </c>
      <c r="R9" s="35" t="s">
        <v>9</v>
      </c>
      <c r="S9" s="35" t="s">
        <v>9</v>
      </c>
      <c r="T9" s="35"/>
      <c r="U9" s="35" t="s">
        <v>9</v>
      </c>
      <c r="V9" s="35" t="s">
        <v>9</v>
      </c>
      <c r="W9" s="35" t="s">
        <v>9</v>
      </c>
      <c r="X9" s="35" t="s">
        <v>9</v>
      </c>
      <c r="Y9" s="35" t="s">
        <v>9</v>
      </c>
      <c r="Z9" s="35"/>
      <c r="AA9" s="35" t="s">
        <v>9</v>
      </c>
      <c r="AB9" s="35" t="s">
        <v>9</v>
      </c>
      <c r="AC9" s="35" t="s">
        <v>9</v>
      </c>
      <c r="AD9" s="35" t="s">
        <v>9</v>
      </c>
      <c r="AE9" s="35" t="s">
        <v>9</v>
      </c>
    </row>
    <row r="10" spans="1:31" hidden="1" outlineLevel="1" x14ac:dyDescent="0.25">
      <c r="E10" s="36" t="s">
        <v>11</v>
      </c>
      <c r="F10" s="36" t="s">
        <v>11</v>
      </c>
      <c r="G10" s="36" t="s">
        <v>11</v>
      </c>
      <c r="I10" s="36" t="s">
        <v>11</v>
      </c>
      <c r="J10" s="36" t="s">
        <v>11</v>
      </c>
      <c r="K10" s="36" t="s">
        <v>11</v>
      </c>
      <c r="L10" s="36" t="s">
        <v>11</v>
      </c>
      <c r="M10" s="36" t="s">
        <v>11</v>
      </c>
      <c r="O10" s="36" t="s">
        <v>11</v>
      </c>
      <c r="P10" s="36" t="s">
        <v>11</v>
      </c>
      <c r="Q10" s="36" t="s">
        <v>11</v>
      </c>
      <c r="R10" s="36" t="s">
        <v>11</v>
      </c>
      <c r="S10" s="36" t="s">
        <v>11</v>
      </c>
      <c r="T10" s="36"/>
      <c r="U10" s="36" t="s">
        <v>11</v>
      </c>
      <c r="V10" s="36" t="s">
        <v>11</v>
      </c>
      <c r="W10" s="36" t="s">
        <v>11</v>
      </c>
      <c r="X10" s="36" t="s">
        <v>11</v>
      </c>
      <c r="Y10" s="36" t="s">
        <v>11</v>
      </c>
      <c r="Z10" s="36"/>
      <c r="AA10" s="36" t="s">
        <v>11</v>
      </c>
      <c r="AB10" s="36" t="s">
        <v>11</v>
      </c>
      <c r="AC10" s="36" t="s">
        <v>11</v>
      </c>
      <c r="AD10" s="36" t="s">
        <v>11</v>
      </c>
      <c r="AE10" s="36" t="s">
        <v>11</v>
      </c>
    </row>
    <row r="11" spans="1:31" hidden="1" outlineLevel="1" x14ac:dyDescent="0.25">
      <c r="E11" s="35" t="s">
        <v>12</v>
      </c>
      <c r="F11" s="35" t="s">
        <v>12</v>
      </c>
      <c r="G11" s="35" t="s">
        <v>12</v>
      </c>
      <c r="I11" s="35" t="s">
        <v>12</v>
      </c>
      <c r="J11" s="35" t="s">
        <v>12</v>
      </c>
      <c r="K11" s="35" t="s">
        <v>12</v>
      </c>
      <c r="L11" s="35" t="s">
        <v>12</v>
      </c>
      <c r="M11" s="35" t="s">
        <v>12</v>
      </c>
      <c r="O11" s="35" t="s">
        <v>12</v>
      </c>
      <c r="P11" s="35" t="s">
        <v>12</v>
      </c>
      <c r="Q11" s="35" t="s">
        <v>12</v>
      </c>
      <c r="R11" s="35" t="s">
        <v>12</v>
      </c>
      <c r="S11" s="35" t="s">
        <v>12</v>
      </c>
      <c r="T11" s="35"/>
      <c r="U11" s="35" t="s">
        <v>12</v>
      </c>
      <c r="V11" s="35" t="s">
        <v>12</v>
      </c>
      <c r="W11" s="35" t="s">
        <v>12</v>
      </c>
      <c r="X11" s="35" t="s">
        <v>12</v>
      </c>
      <c r="Y11" s="35" t="s">
        <v>12</v>
      </c>
      <c r="Z11" s="35"/>
      <c r="AA11" s="35" t="s">
        <v>12</v>
      </c>
      <c r="AB11" s="35" t="s">
        <v>12</v>
      </c>
      <c r="AC11" s="35" t="s">
        <v>12</v>
      </c>
      <c r="AD11" s="35" t="s">
        <v>12</v>
      </c>
      <c r="AE11" s="35" t="s">
        <v>12</v>
      </c>
    </row>
    <row r="12" spans="1:31" hidden="1" outlineLevel="1" x14ac:dyDescent="0.25">
      <c r="E12" s="35" t="s">
        <v>13</v>
      </c>
      <c r="F12" s="35" t="s">
        <v>13</v>
      </c>
      <c r="G12" s="35" t="s">
        <v>13</v>
      </c>
      <c r="I12" s="35" t="s">
        <v>13</v>
      </c>
      <c r="J12" s="35" t="s">
        <v>13</v>
      </c>
      <c r="K12" s="35" t="s">
        <v>13</v>
      </c>
      <c r="L12" s="35" t="s">
        <v>13</v>
      </c>
      <c r="M12" s="35" t="s">
        <v>13</v>
      </c>
      <c r="O12" s="35" t="s">
        <v>13</v>
      </c>
      <c r="P12" s="35" t="s">
        <v>13</v>
      </c>
      <c r="Q12" s="35" t="s">
        <v>13</v>
      </c>
      <c r="R12" s="35" t="s">
        <v>13</v>
      </c>
      <c r="S12" s="35" t="s">
        <v>13</v>
      </c>
      <c r="T12" s="35"/>
      <c r="U12" s="35" t="s">
        <v>13</v>
      </c>
      <c r="V12" s="35" t="s">
        <v>13</v>
      </c>
      <c r="W12" s="35" t="s">
        <v>13</v>
      </c>
      <c r="X12" s="35" t="s">
        <v>13</v>
      </c>
      <c r="Y12" s="35" t="s">
        <v>13</v>
      </c>
      <c r="Z12" s="35"/>
      <c r="AA12" s="35" t="s">
        <v>13</v>
      </c>
      <c r="AB12" s="35" t="s">
        <v>13</v>
      </c>
      <c r="AC12" s="35" t="s">
        <v>13</v>
      </c>
      <c r="AD12" s="35" t="s">
        <v>13</v>
      </c>
      <c r="AE12" s="35" t="s">
        <v>13</v>
      </c>
    </row>
    <row r="13" spans="1:31" ht="13.8" hidden="1" outlineLevel="1" x14ac:dyDescent="0.25">
      <c r="U13" s="2"/>
      <c r="V13" s="2"/>
      <c r="W13" s="2"/>
      <c r="X13" s="2"/>
      <c r="Y13" s="2"/>
      <c r="Z13" s="2"/>
      <c r="AA13" s="2"/>
      <c r="AB13" s="2"/>
      <c r="AC13" s="2"/>
      <c r="AD13" s="2"/>
      <c r="AE13" s="2"/>
    </row>
    <row r="14" spans="1:31" ht="13.8" hidden="1" outlineLevel="1" x14ac:dyDescent="0.25">
      <c r="U14" s="2"/>
      <c r="V14" s="2"/>
      <c r="W14" s="2"/>
      <c r="X14" s="2"/>
      <c r="Y14" s="2"/>
      <c r="Z14" s="2"/>
      <c r="AA14" s="2"/>
      <c r="AB14" s="2"/>
      <c r="AC14" s="2"/>
      <c r="AD14" s="2"/>
      <c r="AE14" s="2"/>
    </row>
    <row r="15" spans="1:31" ht="13.8" hidden="1" outlineLevel="1" x14ac:dyDescent="0.25">
      <c r="A15" s="37"/>
      <c r="B15" s="37"/>
      <c r="U15" s="2"/>
      <c r="V15" s="2"/>
      <c r="W15" s="2"/>
      <c r="X15" s="2"/>
      <c r="Y15" s="2"/>
      <c r="Z15" s="2"/>
      <c r="AA15" s="2"/>
      <c r="AB15" s="2"/>
      <c r="AC15" s="2"/>
      <c r="AD15" s="2"/>
      <c r="AE15" s="2"/>
    </row>
    <row r="16" spans="1:31" ht="13.8" hidden="1" outlineLevel="1" x14ac:dyDescent="0.25">
      <c r="A16" s="37"/>
      <c r="B16" s="37"/>
      <c r="C16" s="38"/>
      <c r="D16" s="38"/>
      <c r="E16" s="38"/>
      <c r="F16" s="38"/>
      <c r="G16" s="2"/>
      <c r="H16" s="38"/>
      <c r="I16" s="38"/>
      <c r="J16" s="38"/>
      <c r="K16" s="2"/>
      <c r="L16" s="2"/>
      <c r="M16" s="2"/>
      <c r="N16" s="38"/>
      <c r="O16" s="38"/>
      <c r="P16" s="38"/>
      <c r="Q16" s="2"/>
      <c r="R16" s="2"/>
      <c r="S16" s="2"/>
      <c r="T16" s="2"/>
      <c r="U16" s="2"/>
      <c r="V16" s="2"/>
      <c r="W16" s="2"/>
      <c r="X16" s="2"/>
      <c r="Y16" s="2"/>
      <c r="Z16" s="2"/>
      <c r="AA16" s="2"/>
      <c r="AB16" s="2"/>
      <c r="AC16" s="2"/>
      <c r="AD16" s="2"/>
      <c r="AE16" s="2"/>
    </row>
    <row r="17" spans="1:31" ht="13.8" hidden="1" outlineLevel="1" x14ac:dyDescent="0.25">
      <c r="A17" s="37"/>
      <c r="B17" s="37"/>
      <c r="C17" s="38"/>
      <c r="D17" s="38"/>
      <c r="E17" s="38"/>
      <c r="F17" s="38"/>
      <c r="G17" s="2"/>
      <c r="H17" s="38"/>
      <c r="I17" s="38"/>
      <c r="J17" s="38"/>
      <c r="K17" s="2"/>
      <c r="L17" s="2"/>
      <c r="M17" s="2"/>
      <c r="N17" s="38"/>
      <c r="O17" s="38"/>
      <c r="P17" s="38"/>
      <c r="Q17" s="2"/>
      <c r="R17" s="2"/>
      <c r="S17" s="2"/>
      <c r="T17" s="2"/>
      <c r="U17" s="2"/>
      <c r="V17" s="2"/>
      <c r="W17" s="2"/>
      <c r="X17" s="2"/>
      <c r="Y17" s="2"/>
      <c r="Z17" s="2"/>
      <c r="AA17" s="2"/>
      <c r="AB17" s="2"/>
      <c r="AC17" s="2"/>
      <c r="AD17" s="2"/>
      <c r="AE17" s="2"/>
    </row>
    <row r="18" spans="1:31" ht="13.8" hidden="1" outlineLevel="1" x14ac:dyDescent="0.25">
      <c r="A18" s="37"/>
      <c r="B18" s="37"/>
      <c r="C18" s="38"/>
      <c r="D18" s="38"/>
      <c r="E18" s="38"/>
      <c r="F18" s="38"/>
      <c r="G18" s="2"/>
      <c r="H18" s="38"/>
      <c r="I18" s="38"/>
      <c r="J18" s="38"/>
      <c r="K18" s="2"/>
      <c r="L18" s="2"/>
      <c r="M18" s="2"/>
      <c r="N18" s="38"/>
      <c r="O18" s="38"/>
      <c r="P18" s="38"/>
      <c r="Q18" s="2"/>
      <c r="R18" s="2"/>
      <c r="S18" s="2"/>
      <c r="T18" s="2"/>
      <c r="U18" s="2"/>
      <c r="V18" s="2"/>
      <c r="W18" s="2"/>
      <c r="X18" s="2"/>
      <c r="Y18" s="2"/>
      <c r="Z18" s="2"/>
      <c r="AA18" s="2"/>
      <c r="AB18" s="2"/>
      <c r="AC18" s="2"/>
      <c r="AD18" s="2"/>
      <c r="AE18" s="2"/>
    </row>
    <row r="19" spans="1:31" ht="17.399999999999999" collapsed="1" x14ac:dyDescent="0.3">
      <c r="A19" s="39"/>
      <c r="B19" s="39"/>
      <c r="C19" s="147" t="s">
        <v>14</v>
      </c>
      <c r="D19" s="147"/>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40"/>
    </row>
    <row r="20" spans="1:31" ht="17.399999999999999" x14ac:dyDescent="0.3">
      <c r="A20" s="39"/>
      <c r="B20" s="39"/>
      <c r="C20" s="147" t="s">
        <v>88</v>
      </c>
      <c r="D20" s="147"/>
      <c r="E20" s="147"/>
      <c r="F20" s="147"/>
      <c r="G20" s="147"/>
      <c r="H20" s="147"/>
      <c r="I20" s="147"/>
      <c r="J20" s="147"/>
      <c r="K20" s="147"/>
      <c r="L20" s="147"/>
      <c r="M20" s="147"/>
      <c r="N20" s="147"/>
      <c r="O20" s="147"/>
      <c r="P20" s="147"/>
      <c r="Q20" s="147"/>
      <c r="R20" s="147"/>
      <c r="S20" s="147"/>
      <c r="T20" s="147"/>
      <c r="U20" s="147"/>
      <c r="V20" s="147"/>
      <c r="W20" s="147"/>
      <c r="X20" s="147"/>
      <c r="Y20" s="147"/>
      <c r="Z20" s="147"/>
      <c r="AA20" s="147"/>
      <c r="AB20" s="147"/>
      <c r="AC20" s="147"/>
      <c r="AD20" s="147"/>
      <c r="AE20" s="40"/>
    </row>
    <row r="21" spans="1:31" ht="17.399999999999999" x14ac:dyDescent="0.3">
      <c r="A21" s="39"/>
      <c r="B21" s="39"/>
      <c r="C21" s="147" t="s">
        <v>89</v>
      </c>
      <c r="D21" s="147"/>
      <c r="E21" s="147"/>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c r="AE21" s="40"/>
    </row>
    <row r="22" spans="1:31" ht="17.399999999999999" x14ac:dyDescent="0.3">
      <c r="A22" s="41"/>
      <c r="B22" s="41"/>
      <c r="C22" s="147" t="s">
        <v>16</v>
      </c>
      <c r="D22" s="147"/>
      <c r="E22" s="147"/>
      <c r="F22" s="147"/>
      <c r="G22" s="147"/>
      <c r="H22" s="147"/>
      <c r="I22" s="147"/>
      <c r="J22" s="147"/>
      <c r="K22" s="147"/>
      <c r="L22" s="147"/>
      <c r="M22" s="147"/>
      <c r="N22" s="147"/>
      <c r="O22" s="147"/>
      <c r="P22" s="147"/>
      <c r="Q22" s="147"/>
      <c r="R22" s="147"/>
      <c r="S22" s="147"/>
      <c r="T22" s="147"/>
      <c r="U22" s="147"/>
      <c r="V22" s="147"/>
      <c r="W22" s="147"/>
      <c r="X22" s="147"/>
      <c r="Y22" s="147"/>
      <c r="Z22" s="147"/>
      <c r="AA22" s="147"/>
      <c r="AB22" s="147"/>
      <c r="AC22" s="147"/>
      <c r="AD22" s="147"/>
      <c r="AE22" s="40"/>
    </row>
    <row r="23" spans="1:31" ht="24.6" x14ac:dyDescent="0.4">
      <c r="A23" s="37"/>
      <c r="B23" s="37"/>
      <c r="C23" s="96" t="s">
        <v>200</v>
      </c>
      <c r="D23" s="38"/>
      <c r="E23" s="38"/>
      <c r="F23" s="38"/>
      <c r="G23" s="2"/>
      <c r="H23" s="38"/>
      <c r="I23" s="38"/>
      <c r="J23" s="38"/>
      <c r="K23" s="2"/>
      <c r="L23" s="2"/>
      <c r="M23" s="2"/>
      <c r="N23" s="38"/>
      <c r="O23" s="38"/>
      <c r="P23" s="38"/>
      <c r="Q23" s="2"/>
      <c r="R23" s="2"/>
      <c r="S23" s="2"/>
      <c r="T23" s="2"/>
      <c r="U23" s="2"/>
      <c r="V23" s="2"/>
      <c r="W23" s="2"/>
      <c r="X23" s="2"/>
      <c r="Y23" s="2"/>
      <c r="Z23" s="2"/>
      <c r="AA23" s="2"/>
      <c r="AB23" s="2"/>
      <c r="AC23" s="2"/>
      <c r="AD23" s="2"/>
      <c r="AE23" s="2"/>
    </row>
    <row r="24" spans="1:31" ht="15.6" x14ac:dyDescent="0.3">
      <c r="C24" s="37" t="s">
        <v>90</v>
      </c>
      <c r="D24" s="32"/>
      <c r="E24" s="3">
        <v>2015</v>
      </c>
      <c r="F24" s="42"/>
      <c r="G24" s="4"/>
      <c r="H24" s="32"/>
      <c r="I24" s="3">
        <v>2014</v>
      </c>
      <c r="J24" s="42"/>
      <c r="K24" s="4"/>
      <c r="L24" s="4"/>
      <c r="M24" s="4"/>
      <c r="N24" s="32"/>
      <c r="O24" s="3">
        <v>2013</v>
      </c>
      <c r="P24" s="42"/>
      <c r="Q24" s="4"/>
      <c r="R24" s="4"/>
      <c r="S24" s="4"/>
      <c r="T24" s="5"/>
      <c r="U24" s="3">
        <v>2012</v>
      </c>
      <c r="V24" s="6"/>
      <c r="W24" s="6"/>
      <c r="X24" s="6"/>
      <c r="Y24" s="6"/>
      <c r="Z24" s="7"/>
      <c r="AA24" s="3">
        <v>2011</v>
      </c>
      <c r="AB24" s="4"/>
      <c r="AC24" s="4"/>
      <c r="AD24" s="4"/>
      <c r="AE24" s="6"/>
    </row>
    <row r="25" spans="1:31" ht="15.6" x14ac:dyDescent="0.3">
      <c r="C25" s="32"/>
      <c r="D25" s="32"/>
      <c r="E25" s="8" t="s">
        <v>18</v>
      </c>
      <c r="F25" s="8" t="s">
        <v>19</v>
      </c>
      <c r="G25" s="9" t="s">
        <v>22</v>
      </c>
      <c r="H25" s="32"/>
      <c r="I25" s="8" t="s">
        <v>18</v>
      </c>
      <c r="J25" s="8" t="s">
        <v>19</v>
      </c>
      <c r="K25" s="8" t="s">
        <v>20</v>
      </c>
      <c r="L25" s="9" t="s">
        <v>21</v>
      </c>
      <c r="M25" s="9" t="s">
        <v>22</v>
      </c>
      <c r="N25" s="32"/>
      <c r="O25" s="8" t="s">
        <v>18</v>
      </c>
      <c r="P25" s="8" t="s">
        <v>19</v>
      </c>
      <c r="Q25" s="8" t="s">
        <v>20</v>
      </c>
      <c r="R25" s="9" t="s">
        <v>21</v>
      </c>
      <c r="S25" s="9" t="s">
        <v>22</v>
      </c>
      <c r="T25" s="5"/>
      <c r="U25" s="9" t="s">
        <v>18</v>
      </c>
      <c r="V25" s="9" t="s">
        <v>19</v>
      </c>
      <c r="W25" s="9" t="s">
        <v>20</v>
      </c>
      <c r="X25" s="9" t="s">
        <v>21</v>
      </c>
      <c r="Y25" s="9" t="s">
        <v>22</v>
      </c>
      <c r="Z25" s="5"/>
      <c r="AA25" s="9" t="s">
        <v>18</v>
      </c>
      <c r="AB25" s="9" t="s">
        <v>19</v>
      </c>
      <c r="AC25" s="9" t="s">
        <v>20</v>
      </c>
      <c r="AD25" s="9" t="s">
        <v>21</v>
      </c>
      <c r="AE25" s="9" t="s">
        <v>22</v>
      </c>
    </row>
    <row r="26" spans="1:31" ht="15.6" x14ac:dyDescent="0.3">
      <c r="C26" s="43" t="s">
        <v>74</v>
      </c>
      <c r="D26" s="43"/>
      <c r="E26" s="5"/>
      <c r="F26" s="5"/>
      <c r="G26" s="5"/>
      <c r="H26" s="43"/>
      <c r="I26" s="5"/>
      <c r="J26" s="5"/>
      <c r="K26" s="5"/>
      <c r="L26" s="5"/>
      <c r="M26" s="5"/>
      <c r="N26" s="43"/>
      <c r="O26" s="5"/>
      <c r="P26" s="5"/>
      <c r="Q26" s="5"/>
      <c r="R26" s="5"/>
      <c r="S26" s="5"/>
      <c r="T26" s="5"/>
      <c r="U26" s="5"/>
      <c r="V26" s="5"/>
      <c r="W26" s="5"/>
      <c r="X26" s="5"/>
      <c r="Y26" s="5"/>
      <c r="Z26" s="5"/>
      <c r="AA26" s="5"/>
      <c r="AB26" s="5"/>
      <c r="AC26" s="5"/>
      <c r="AD26" s="5"/>
      <c r="AE26" s="5"/>
    </row>
    <row r="27" spans="1:31" ht="13.8" x14ac:dyDescent="0.25">
      <c r="C27" s="32"/>
      <c r="D27" s="32"/>
      <c r="E27" s="2"/>
      <c r="F27" s="2"/>
      <c r="G27" s="2"/>
      <c r="H27" s="32"/>
      <c r="I27" s="2"/>
      <c r="J27" s="2"/>
      <c r="K27" s="2"/>
      <c r="L27" s="2"/>
      <c r="M27" s="2"/>
      <c r="N27" s="32"/>
      <c r="O27" s="2"/>
      <c r="P27" s="2"/>
      <c r="Q27" s="2"/>
      <c r="R27" s="2"/>
      <c r="S27" s="2"/>
      <c r="T27" s="2"/>
      <c r="U27" s="2"/>
      <c r="V27" s="2"/>
      <c r="W27" s="2"/>
      <c r="X27" s="2"/>
      <c r="Y27" s="2"/>
      <c r="Z27" s="2"/>
      <c r="AA27" s="2"/>
      <c r="AB27" s="2"/>
      <c r="AC27" s="2"/>
      <c r="AD27" s="2"/>
      <c r="AE27" s="2"/>
    </row>
    <row r="28" spans="1:31" ht="13.8" x14ac:dyDescent="0.25">
      <c r="A28" s="32" t="s">
        <v>191</v>
      </c>
      <c r="B28" s="32"/>
      <c r="C28" s="32" t="s">
        <v>91</v>
      </c>
      <c r="D28" s="32"/>
      <c r="E28" s="44">
        <v>361874</v>
      </c>
      <c r="F28" s="44"/>
      <c r="G28" s="44">
        <v>717846</v>
      </c>
      <c r="H28" s="32"/>
      <c r="I28" s="44">
        <v>381027</v>
      </c>
      <c r="J28" s="44">
        <v>371194</v>
      </c>
      <c r="K28" s="44">
        <v>363285</v>
      </c>
      <c r="L28" s="44">
        <v>376421</v>
      </c>
      <c r="M28" s="44">
        <v>1491927</v>
      </c>
      <c r="N28" s="32"/>
      <c r="O28" s="44">
        <v>388836</v>
      </c>
      <c r="P28" s="44">
        <v>392197</v>
      </c>
      <c r="Q28" s="44">
        <v>381685</v>
      </c>
      <c r="R28" s="44">
        <v>392867</v>
      </c>
      <c r="S28" s="44">
        <v>1555585</v>
      </c>
      <c r="T28" s="44"/>
      <c r="U28" s="44">
        <v>419081</v>
      </c>
      <c r="V28" s="44">
        <v>410978</v>
      </c>
      <c r="W28" s="44">
        <v>404215</v>
      </c>
      <c r="X28" s="44">
        <v>409581</v>
      </c>
      <c r="Y28" s="44">
        <v>1643854</v>
      </c>
      <c r="Z28" s="44"/>
      <c r="AA28" s="44">
        <v>509040</v>
      </c>
      <c r="AB28" s="44">
        <v>493663</v>
      </c>
      <c r="AC28" s="44">
        <v>475633</v>
      </c>
      <c r="AD28" s="44">
        <v>313708</v>
      </c>
      <c r="AE28" s="44">
        <v>1792044</v>
      </c>
    </row>
    <row r="29" spans="1:31" ht="13.8" x14ac:dyDescent="0.25">
      <c r="A29" s="32" t="s">
        <v>192</v>
      </c>
      <c r="B29" s="32"/>
      <c r="C29" s="45" t="s">
        <v>92</v>
      </c>
      <c r="D29" s="45"/>
      <c r="E29" s="10">
        <v>116173</v>
      </c>
      <c r="F29" s="10"/>
      <c r="G29" s="13">
        <v>208655</v>
      </c>
      <c r="H29" s="45"/>
      <c r="I29" s="10">
        <v>153268</v>
      </c>
      <c r="J29" s="10">
        <v>153260</v>
      </c>
      <c r="K29" s="10">
        <v>132291</v>
      </c>
      <c r="L29" s="10">
        <v>133621</v>
      </c>
      <c r="M29" s="10">
        <v>572440</v>
      </c>
      <c r="N29" s="45"/>
      <c r="O29" s="10">
        <v>152976</v>
      </c>
      <c r="P29" s="10">
        <v>150357</v>
      </c>
      <c r="Q29" s="10">
        <v>141332</v>
      </c>
      <c r="R29" s="10">
        <v>157917</v>
      </c>
      <c r="S29" s="10">
        <v>602582</v>
      </c>
      <c r="T29" s="10"/>
      <c r="U29" s="10">
        <v>152308</v>
      </c>
      <c r="V29" s="10">
        <v>152407</v>
      </c>
      <c r="W29" s="10">
        <v>140362</v>
      </c>
      <c r="X29" s="10">
        <v>156553</v>
      </c>
      <c r="Y29" s="10">
        <v>601631</v>
      </c>
      <c r="Z29" s="10"/>
      <c r="AA29" s="10">
        <v>159836</v>
      </c>
      <c r="AB29" s="10">
        <v>165338</v>
      </c>
      <c r="AC29" s="10">
        <v>166006</v>
      </c>
      <c r="AD29" s="10">
        <v>163632</v>
      </c>
      <c r="AE29" s="10">
        <v>654812</v>
      </c>
    </row>
    <row r="30" spans="1:31" ht="13.8" x14ac:dyDescent="0.25">
      <c r="A30" s="32"/>
      <c r="B30" s="32"/>
      <c r="C30" s="46" t="s">
        <v>93</v>
      </c>
      <c r="D30" s="46"/>
      <c r="E30" s="11">
        <v>478047</v>
      </c>
      <c r="F30" s="11"/>
      <c r="G30" s="11">
        <v>926501</v>
      </c>
      <c r="H30" s="46"/>
      <c r="I30" s="11">
        <v>534295</v>
      </c>
      <c r="J30" s="11">
        <v>524454</v>
      </c>
      <c r="K30" s="11">
        <v>495576</v>
      </c>
      <c r="L30" s="11">
        <v>510042</v>
      </c>
      <c r="M30" s="11">
        <v>2064367</v>
      </c>
      <c r="N30" s="46"/>
      <c r="O30" s="11">
        <v>541812</v>
      </c>
      <c r="P30" s="11">
        <v>542554</v>
      </c>
      <c r="Q30" s="11">
        <v>523017</v>
      </c>
      <c r="R30" s="11">
        <v>550784</v>
      </c>
      <c r="S30" s="11">
        <v>2158167</v>
      </c>
      <c r="T30" s="12"/>
      <c r="U30" s="11">
        <v>571389</v>
      </c>
      <c r="V30" s="11">
        <v>563385</v>
      </c>
      <c r="W30" s="11">
        <v>544577</v>
      </c>
      <c r="X30" s="11">
        <v>566134</v>
      </c>
      <c r="Y30" s="11">
        <v>2245485</v>
      </c>
      <c r="Z30" s="12"/>
      <c r="AA30" s="11">
        <v>668876</v>
      </c>
      <c r="AB30" s="11">
        <v>659001</v>
      </c>
      <c r="AC30" s="11">
        <v>641639</v>
      </c>
      <c r="AD30" s="11">
        <v>477340</v>
      </c>
      <c r="AE30" s="11">
        <v>2446856</v>
      </c>
    </row>
    <row r="31" spans="1:31" ht="13.8" x14ac:dyDescent="0.25">
      <c r="A31" s="32"/>
      <c r="B31" s="32"/>
      <c r="C31" s="46"/>
      <c r="D31" s="46"/>
      <c r="E31" s="13"/>
      <c r="F31" s="13"/>
      <c r="G31" s="13"/>
      <c r="H31" s="46"/>
      <c r="I31" s="13"/>
      <c r="J31" s="13"/>
      <c r="K31" s="13"/>
      <c r="L31" s="13"/>
      <c r="M31" s="13"/>
      <c r="N31" s="46"/>
      <c r="O31" s="13"/>
      <c r="P31" s="13"/>
      <c r="Q31" s="13"/>
      <c r="R31" s="13"/>
      <c r="S31" s="13"/>
      <c r="T31" s="13"/>
      <c r="U31" s="13"/>
      <c r="V31" s="13"/>
      <c r="W31" s="13"/>
      <c r="X31" s="13"/>
      <c r="Y31" s="13"/>
      <c r="Z31" s="13"/>
      <c r="AA31" s="13"/>
      <c r="AB31" s="13"/>
      <c r="AC31" s="13"/>
      <c r="AD31" s="13"/>
      <c r="AE31" s="13"/>
    </row>
    <row r="32" spans="1:31" ht="13.8" x14ac:dyDescent="0.25">
      <c r="A32" s="32" t="s">
        <v>94</v>
      </c>
      <c r="B32" s="32"/>
      <c r="C32" s="45" t="s">
        <v>95</v>
      </c>
      <c r="D32" s="45"/>
      <c r="E32" s="13">
        <v>99503</v>
      </c>
      <c r="F32" s="13"/>
      <c r="G32" s="13">
        <v>191798</v>
      </c>
      <c r="H32" s="45"/>
      <c r="I32" s="13">
        <v>105216</v>
      </c>
      <c r="J32" s="13">
        <v>111756</v>
      </c>
      <c r="K32" s="13">
        <v>113497</v>
      </c>
      <c r="L32" s="13">
        <v>131730</v>
      </c>
      <c r="M32" s="13">
        <v>462199</v>
      </c>
      <c r="N32" s="45"/>
      <c r="O32" s="13">
        <v>109453</v>
      </c>
      <c r="P32" s="13">
        <v>134422</v>
      </c>
      <c r="Q32" s="13">
        <v>116477</v>
      </c>
      <c r="R32" s="13">
        <v>151192</v>
      </c>
      <c r="S32" s="13">
        <v>511544</v>
      </c>
      <c r="T32" s="13"/>
      <c r="U32" s="13">
        <v>107009</v>
      </c>
      <c r="V32" s="13">
        <v>115683</v>
      </c>
      <c r="W32" s="13">
        <v>114888</v>
      </c>
      <c r="X32" s="13">
        <v>143135</v>
      </c>
      <c r="Y32" s="13">
        <v>480716</v>
      </c>
      <c r="Z32" s="13"/>
      <c r="AA32" s="13">
        <v>124792</v>
      </c>
      <c r="AB32" s="13">
        <v>124773</v>
      </c>
      <c r="AC32" s="13">
        <v>110067</v>
      </c>
      <c r="AD32" s="13">
        <v>151963</v>
      </c>
      <c r="AE32" s="13">
        <v>511595</v>
      </c>
    </row>
    <row r="33" spans="1:31" ht="13.8" hidden="1" outlineLevel="1" x14ac:dyDescent="0.25">
      <c r="A33" s="32" t="s">
        <v>111</v>
      </c>
      <c r="B33" s="32"/>
      <c r="C33" s="45" t="s">
        <v>112</v>
      </c>
      <c r="D33" s="45"/>
      <c r="E33" s="13">
        <v>0</v>
      </c>
      <c r="F33" s="13"/>
      <c r="G33" s="13">
        <v>0</v>
      </c>
      <c r="H33" s="45"/>
      <c r="I33" s="13">
        <v>0</v>
      </c>
      <c r="J33" s="13">
        <v>0</v>
      </c>
      <c r="K33" s="13">
        <v>0</v>
      </c>
      <c r="L33" s="13">
        <v>0</v>
      </c>
      <c r="M33" s="13">
        <v>0</v>
      </c>
      <c r="N33" s="45"/>
      <c r="O33" s="13">
        <v>0</v>
      </c>
      <c r="P33" s="13">
        <v>0</v>
      </c>
      <c r="Q33" s="13">
        <v>0</v>
      </c>
      <c r="R33" s="13">
        <v>0</v>
      </c>
      <c r="S33" s="13">
        <v>0</v>
      </c>
      <c r="T33" s="13"/>
      <c r="U33" s="13">
        <v>0</v>
      </c>
      <c r="V33" s="13">
        <v>0</v>
      </c>
      <c r="W33" s="13">
        <v>0</v>
      </c>
      <c r="X33" s="13">
        <v>0</v>
      </c>
      <c r="Y33" s="13">
        <v>0</v>
      </c>
      <c r="Z33" s="13"/>
      <c r="AA33" s="13">
        <v>0</v>
      </c>
      <c r="AB33" s="13">
        <v>0</v>
      </c>
      <c r="AC33" s="13">
        <v>0</v>
      </c>
      <c r="AD33" s="13">
        <v>0</v>
      </c>
      <c r="AE33" s="13">
        <v>0</v>
      </c>
    </row>
    <row r="34" spans="1:31" ht="13.8" collapsed="1" x14ac:dyDescent="0.25">
      <c r="A34" s="32" t="s">
        <v>96</v>
      </c>
      <c r="B34" s="32"/>
      <c r="C34" s="45" t="s">
        <v>97</v>
      </c>
      <c r="D34" s="45"/>
      <c r="E34" s="13">
        <v>121531</v>
      </c>
      <c r="F34" s="13"/>
      <c r="G34" s="13">
        <v>235320</v>
      </c>
      <c r="H34" s="45"/>
      <c r="I34" s="13">
        <v>116491</v>
      </c>
      <c r="J34" s="13">
        <v>111281</v>
      </c>
      <c r="K34" s="13">
        <v>111434</v>
      </c>
      <c r="L34" s="13">
        <v>117350</v>
      </c>
      <c r="M34" s="13">
        <v>456556</v>
      </c>
      <c r="N34" s="45"/>
      <c r="O34" s="13">
        <v>110900</v>
      </c>
      <c r="P34" s="13">
        <v>106961</v>
      </c>
      <c r="Q34" s="13">
        <v>105093</v>
      </c>
      <c r="R34" s="13">
        <v>107515</v>
      </c>
      <c r="S34" s="13">
        <v>430469</v>
      </c>
      <c r="T34" s="13"/>
      <c r="U34" s="13">
        <v>111678</v>
      </c>
      <c r="V34" s="13">
        <v>104814</v>
      </c>
      <c r="W34" s="13">
        <v>105909</v>
      </c>
      <c r="X34" s="13">
        <v>107402</v>
      </c>
      <c r="Y34" s="13">
        <v>429804</v>
      </c>
      <c r="Z34" s="13"/>
      <c r="AA34" s="13">
        <v>96782</v>
      </c>
      <c r="AB34" s="13">
        <v>92345</v>
      </c>
      <c r="AC34" s="13">
        <v>102569</v>
      </c>
      <c r="AD34" s="13">
        <v>105157</v>
      </c>
      <c r="AE34" s="13">
        <v>396853</v>
      </c>
    </row>
    <row r="35" spans="1:31" ht="13.8" x14ac:dyDescent="0.25">
      <c r="A35" s="32"/>
      <c r="B35" s="32"/>
      <c r="C35" s="46" t="s">
        <v>98</v>
      </c>
      <c r="D35" s="46"/>
      <c r="E35" s="11">
        <v>221034</v>
      </c>
      <c r="F35" s="11"/>
      <c r="G35" s="11">
        <v>427118</v>
      </c>
      <c r="H35" s="46"/>
      <c r="I35" s="11">
        <v>221707</v>
      </c>
      <c r="J35" s="11">
        <v>223037</v>
      </c>
      <c r="K35" s="11">
        <v>224931</v>
      </c>
      <c r="L35" s="11">
        <v>249080</v>
      </c>
      <c r="M35" s="11">
        <v>918755</v>
      </c>
      <c r="N35" s="46"/>
      <c r="O35" s="11">
        <v>220353</v>
      </c>
      <c r="P35" s="11">
        <v>241383</v>
      </c>
      <c r="Q35" s="11">
        <v>221570</v>
      </c>
      <c r="R35" s="11">
        <v>258707</v>
      </c>
      <c r="S35" s="11">
        <v>942013</v>
      </c>
      <c r="T35" s="12"/>
      <c r="U35" s="11">
        <v>218687</v>
      </c>
      <c r="V35" s="11">
        <v>220497</v>
      </c>
      <c r="W35" s="11">
        <v>220797</v>
      </c>
      <c r="X35" s="11">
        <v>250537</v>
      </c>
      <c r="Y35" s="11">
        <v>910520</v>
      </c>
      <c r="Z35" s="12"/>
      <c r="AA35" s="11">
        <v>221574</v>
      </c>
      <c r="AB35" s="11">
        <v>217118</v>
      </c>
      <c r="AC35" s="11">
        <v>212636</v>
      </c>
      <c r="AD35" s="11">
        <v>257120</v>
      </c>
      <c r="AE35" s="11">
        <v>908448</v>
      </c>
    </row>
    <row r="36" spans="1:31" ht="13.8" x14ac:dyDescent="0.25">
      <c r="A36" s="32"/>
      <c r="B36" s="32"/>
      <c r="C36" s="46"/>
      <c r="D36" s="46"/>
      <c r="E36" s="12"/>
      <c r="F36" s="12"/>
      <c r="G36" s="12"/>
      <c r="H36" s="46"/>
      <c r="I36" s="12"/>
      <c r="J36" s="12"/>
      <c r="K36" s="12"/>
      <c r="L36" s="12"/>
      <c r="M36" s="12"/>
      <c r="N36" s="46"/>
      <c r="O36" s="12"/>
      <c r="P36" s="12"/>
      <c r="Q36" s="12"/>
      <c r="R36" s="12"/>
      <c r="S36" s="12"/>
      <c r="T36" s="12"/>
      <c r="U36" s="12"/>
      <c r="V36" s="12"/>
      <c r="W36" s="12"/>
      <c r="X36" s="12"/>
      <c r="Y36" s="12"/>
      <c r="Z36" s="12"/>
      <c r="AA36" s="12"/>
      <c r="AB36" s="12"/>
      <c r="AC36" s="12"/>
      <c r="AD36" s="12"/>
      <c r="AE36" s="12"/>
    </row>
    <row r="37" spans="1:31" ht="13.8" hidden="1" outlineLevel="1" x14ac:dyDescent="0.25">
      <c r="A37" s="32" t="s">
        <v>113</v>
      </c>
      <c r="B37" s="32"/>
      <c r="C37" s="45" t="s">
        <v>114</v>
      </c>
      <c r="D37" s="45"/>
      <c r="E37" s="13">
        <v>84120</v>
      </c>
      <c r="F37" s="13"/>
      <c r="G37" s="13">
        <v>177882</v>
      </c>
      <c r="H37" s="45"/>
      <c r="I37" s="13">
        <v>85483</v>
      </c>
      <c r="J37" s="13">
        <v>104396</v>
      </c>
      <c r="K37" s="13">
        <v>108241</v>
      </c>
      <c r="L37" s="13">
        <v>113020</v>
      </c>
      <c r="M37" s="13">
        <v>411140</v>
      </c>
      <c r="N37" s="45"/>
      <c r="O37" s="13">
        <v>80721</v>
      </c>
      <c r="P37" s="13">
        <v>92242</v>
      </c>
      <c r="Q37" s="13">
        <v>88004</v>
      </c>
      <c r="R37" s="13">
        <v>99576</v>
      </c>
      <c r="S37" s="13">
        <v>360543</v>
      </c>
      <c r="T37" s="13"/>
      <c r="U37" s="13">
        <v>100327</v>
      </c>
      <c r="V37" s="13">
        <v>99874</v>
      </c>
      <c r="W37" s="13">
        <v>88629</v>
      </c>
      <c r="X37" s="13">
        <v>104550</v>
      </c>
      <c r="Y37" s="13">
        <v>393380</v>
      </c>
      <c r="Z37" s="13"/>
      <c r="AA37" s="13">
        <v>95985</v>
      </c>
      <c r="AB37" s="13">
        <v>99783</v>
      </c>
      <c r="AC37" s="13">
        <v>109153</v>
      </c>
      <c r="AD37" s="13">
        <v>102481</v>
      </c>
      <c r="AE37" s="13">
        <v>407402</v>
      </c>
    </row>
    <row r="38" spans="1:31" ht="13.8" hidden="1" outlineLevel="1" x14ac:dyDescent="0.25">
      <c r="A38" s="32" t="s">
        <v>115</v>
      </c>
      <c r="B38" s="32"/>
      <c r="C38" s="45" t="s">
        <v>116</v>
      </c>
      <c r="D38" s="45"/>
      <c r="E38" s="13">
        <v>2116</v>
      </c>
      <c r="F38" s="13"/>
      <c r="G38" s="13">
        <v>4124</v>
      </c>
      <c r="H38" s="45"/>
      <c r="I38" s="13">
        <v>5890</v>
      </c>
      <c r="J38" s="13">
        <v>4423</v>
      </c>
      <c r="K38" s="13">
        <v>3765</v>
      </c>
      <c r="L38" s="13">
        <v>3444</v>
      </c>
      <c r="M38" s="13">
        <v>17523</v>
      </c>
      <c r="N38" s="45"/>
      <c r="O38" s="13">
        <v>7260</v>
      </c>
      <c r="P38" s="13">
        <v>8100</v>
      </c>
      <c r="Q38" s="13">
        <v>7220</v>
      </c>
      <c r="R38" s="13">
        <v>11915</v>
      </c>
      <c r="S38" s="13">
        <v>34495</v>
      </c>
      <c r="T38" s="13"/>
      <c r="U38" s="13">
        <v>8007</v>
      </c>
      <c r="V38" s="13">
        <v>6967</v>
      </c>
      <c r="W38" s="13">
        <v>7058</v>
      </c>
      <c r="X38" s="13">
        <v>9361</v>
      </c>
      <c r="Y38" s="13">
        <v>31394</v>
      </c>
      <c r="Z38" s="13"/>
      <c r="AA38" s="13">
        <v>6788</v>
      </c>
      <c r="AB38" s="13">
        <v>9022</v>
      </c>
      <c r="AC38" s="13">
        <v>7153</v>
      </c>
      <c r="AD38" s="13">
        <v>9925</v>
      </c>
      <c r="AE38" s="13">
        <v>32888</v>
      </c>
    </row>
    <row r="39" spans="1:31" ht="13.8" hidden="1" outlineLevel="1" x14ac:dyDescent="0.25">
      <c r="A39" s="32"/>
      <c r="B39" s="32"/>
      <c r="C39" s="46" t="s">
        <v>117</v>
      </c>
      <c r="D39" s="46"/>
      <c r="E39" s="11">
        <v>86236</v>
      </c>
      <c r="F39" s="11"/>
      <c r="G39" s="11">
        <v>182006</v>
      </c>
      <c r="H39" s="46"/>
      <c r="I39" s="11">
        <v>91373</v>
      </c>
      <c r="J39" s="11">
        <v>108819</v>
      </c>
      <c r="K39" s="11">
        <v>112006</v>
      </c>
      <c r="L39" s="11">
        <v>116464</v>
      </c>
      <c r="M39" s="11">
        <v>428663</v>
      </c>
      <c r="N39" s="46"/>
      <c r="O39" s="11">
        <v>87981</v>
      </c>
      <c r="P39" s="11">
        <v>100342</v>
      </c>
      <c r="Q39" s="11">
        <v>95224</v>
      </c>
      <c r="R39" s="11">
        <v>111491</v>
      </c>
      <c r="S39" s="11">
        <v>395038</v>
      </c>
      <c r="T39" s="12"/>
      <c r="U39" s="11">
        <v>108334</v>
      </c>
      <c r="V39" s="11">
        <v>106841</v>
      </c>
      <c r="W39" s="11">
        <v>95687</v>
      </c>
      <c r="X39" s="11">
        <v>113911</v>
      </c>
      <c r="Y39" s="11">
        <v>424774</v>
      </c>
      <c r="Z39" s="12"/>
      <c r="AA39" s="11">
        <v>102773</v>
      </c>
      <c r="AB39" s="11">
        <v>108805</v>
      </c>
      <c r="AC39" s="11">
        <v>116306</v>
      </c>
      <c r="AD39" s="11">
        <v>112406</v>
      </c>
      <c r="AE39" s="11">
        <v>440290</v>
      </c>
    </row>
    <row r="40" spans="1:31" ht="13.8" hidden="1" outlineLevel="1" x14ac:dyDescent="0.25">
      <c r="A40" s="32"/>
      <c r="B40" s="32"/>
      <c r="C40" s="46"/>
      <c r="D40" s="46"/>
      <c r="E40" s="13"/>
      <c r="F40" s="13"/>
      <c r="G40" s="13"/>
      <c r="H40" s="46"/>
      <c r="I40" s="13"/>
      <c r="J40" s="13"/>
      <c r="K40" s="13"/>
      <c r="L40" s="13"/>
      <c r="M40" s="13"/>
      <c r="N40" s="46"/>
      <c r="O40" s="13"/>
      <c r="P40" s="13"/>
      <c r="Q40" s="13"/>
      <c r="R40" s="13"/>
      <c r="S40" s="13"/>
      <c r="T40" s="13"/>
      <c r="U40" s="13"/>
      <c r="V40" s="13"/>
      <c r="W40" s="13"/>
      <c r="X40" s="13"/>
      <c r="Y40" s="13"/>
      <c r="Z40" s="13"/>
      <c r="AA40" s="13"/>
      <c r="AB40" s="13"/>
      <c r="AC40" s="13"/>
      <c r="AD40" s="13"/>
      <c r="AE40" s="13"/>
    </row>
    <row r="41" spans="1:31" ht="13.8" hidden="1" outlineLevel="1" x14ac:dyDescent="0.25">
      <c r="A41" s="32" t="s">
        <v>122</v>
      </c>
      <c r="B41" s="32"/>
      <c r="C41" s="45" t="s">
        <v>123</v>
      </c>
      <c r="D41" s="45"/>
      <c r="E41" s="13">
        <v>51580</v>
      </c>
      <c r="F41" s="13"/>
      <c r="G41" s="13">
        <v>67042</v>
      </c>
      <c r="H41" s="45"/>
      <c r="I41" s="13">
        <v>40636</v>
      </c>
      <c r="J41" s="13">
        <v>45741</v>
      </c>
      <c r="K41" s="13">
        <v>46736</v>
      </c>
      <c r="L41" s="13">
        <v>50277</v>
      </c>
      <c r="M41" s="13">
        <v>183390</v>
      </c>
      <c r="N41" s="45"/>
      <c r="O41" s="13">
        <v>7955</v>
      </c>
      <c r="P41" s="13">
        <v>12097</v>
      </c>
      <c r="Q41" s="13">
        <v>20158</v>
      </c>
      <c r="R41" s="13">
        <v>34470</v>
      </c>
      <c r="S41" s="13">
        <v>74680</v>
      </c>
      <c r="T41" s="13"/>
      <c r="U41" s="13">
        <v>2958</v>
      </c>
      <c r="V41" s="13">
        <v>3230</v>
      </c>
      <c r="W41" s="13">
        <v>3813</v>
      </c>
      <c r="X41" s="13">
        <v>5287</v>
      </c>
      <c r="Y41" s="13">
        <v>15288</v>
      </c>
      <c r="Z41" s="13"/>
      <c r="AA41" s="13">
        <v>3617</v>
      </c>
      <c r="AB41" s="13">
        <v>2954</v>
      </c>
      <c r="AC41" s="13">
        <v>3518</v>
      </c>
      <c r="AD41" s="13">
        <v>4692</v>
      </c>
      <c r="AE41" s="13">
        <v>14781</v>
      </c>
    </row>
    <row r="42" spans="1:31" ht="13.8" hidden="1" outlineLevel="1" x14ac:dyDescent="0.25">
      <c r="A42" s="32" t="s">
        <v>124</v>
      </c>
      <c r="B42" s="32"/>
      <c r="C42" s="45" t="s">
        <v>125</v>
      </c>
      <c r="D42" s="45"/>
      <c r="E42" s="13">
        <v>23806</v>
      </c>
      <c r="F42" s="13"/>
      <c r="G42" s="13">
        <v>49084</v>
      </c>
      <c r="H42" s="45"/>
      <c r="I42" s="13">
        <v>23240</v>
      </c>
      <c r="J42" s="13">
        <v>22912</v>
      </c>
      <c r="K42" s="13">
        <v>25134</v>
      </c>
      <c r="L42" s="13">
        <v>26967</v>
      </c>
      <c r="M42" s="13">
        <v>98253</v>
      </c>
      <c r="N42" s="45"/>
      <c r="O42" s="13">
        <v>23681</v>
      </c>
      <c r="P42" s="13">
        <v>22055</v>
      </c>
      <c r="Q42" s="13">
        <v>23950</v>
      </c>
      <c r="R42" s="13">
        <v>25542</v>
      </c>
      <c r="S42" s="13">
        <v>95228</v>
      </c>
      <c r="T42" s="13"/>
      <c r="U42" s="13">
        <v>21750</v>
      </c>
      <c r="V42" s="13">
        <v>21851</v>
      </c>
      <c r="W42" s="13">
        <v>23775</v>
      </c>
      <c r="X42" s="13">
        <v>22384</v>
      </c>
      <c r="Y42" s="13">
        <v>89760</v>
      </c>
      <c r="Z42" s="13"/>
      <c r="AA42" s="13">
        <v>0</v>
      </c>
      <c r="AB42" s="13">
        <v>0</v>
      </c>
      <c r="AC42" s="13">
        <v>0</v>
      </c>
      <c r="AD42" s="13">
        <v>78722</v>
      </c>
      <c r="AE42" s="13">
        <v>78722</v>
      </c>
    </row>
    <row r="43" spans="1:31" ht="13.8" hidden="1" outlineLevel="1" x14ac:dyDescent="0.25">
      <c r="A43" s="32"/>
      <c r="B43" s="32"/>
      <c r="C43" s="92" t="s">
        <v>190</v>
      </c>
      <c r="D43" s="46"/>
      <c r="E43" s="11">
        <v>75386</v>
      </c>
      <c r="F43" s="11"/>
      <c r="G43" s="11">
        <v>116126</v>
      </c>
      <c r="H43" s="46"/>
      <c r="I43" s="11">
        <v>63876</v>
      </c>
      <c r="J43" s="11">
        <v>68653</v>
      </c>
      <c r="K43" s="11">
        <v>71870</v>
      </c>
      <c r="L43" s="11">
        <v>77244</v>
      </c>
      <c r="M43" s="11">
        <v>281643</v>
      </c>
      <c r="N43" s="46"/>
      <c r="O43" s="11">
        <v>31636</v>
      </c>
      <c r="P43" s="11">
        <v>34152</v>
      </c>
      <c r="Q43" s="11">
        <v>44108</v>
      </c>
      <c r="R43" s="11">
        <v>60012</v>
      </c>
      <c r="S43" s="11">
        <v>169908</v>
      </c>
      <c r="T43" s="12"/>
      <c r="U43" s="11">
        <v>24708</v>
      </c>
      <c r="V43" s="11">
        <v>25081</v>
      </c>
      <c r="W43" s="11">
        <v>27588</v>
      </c>
      <c r="X43" s="11">
        <v>27671</v>
      </c>
      <c r="Y43" s="11">
        <v>105048</v>
      </c>
      <c r="Z43" s="12"/>
      <c r="AA43" s="11">
        <v>3617</v>
      </c>
      <c r="AB43" s="11">
        <v>2954</v>
      </c>
      <c r="AC43" s="11">
        <v>3518</v>
      </c>
      <c r="AD43" s="11">
        <v>83414</v>
      </c>
      <c r="AE43" s="11">
        <v>93503</v>
      </c>
    </row>
    <row r="44" spans="1:31" ht="13.8" hidden="1" outlineLevel="1" x14ac:dyDescent="0.25">
      <c r="A44" s="32"/>
      <c r="B44" s="32"/>
      <c r="C44" s="46"/>
      <c r="D44" s="46"/>
      <c r="E44" s="12"/>
      <c r="F44" s="12"/>
      <c r="G44" s="12"/>
      <c r="H44" s="46"/>
      <c r="I44" s="12"/>
      <c r="J44" s="12"/>
      <c r="K44" s="12"/>
      <c r="L44" s="12"/>
      <c r="M44" s="12"/>
      <c r="N44" s="46"/>
      <c r="O44" s="12"/>
      <c r="P44" s="12"/>
      <c r="Q44" s="12"/>
      <c r="R44" s="12"/>
      <c r="S44" s="12"/>
      <c r="T44" s="12"/>
      <c r="U44" s="12"/>
      <c r="V44" s="12"/>
      <c r="W44" s="12"/>
      <c r="X44" s="12"/>
      <c r="Y44" s="12"/>
      <c r="Z44" s="12"/>
      <c r="AA44" s="12"/>
      <c r="AB44" s="12"/>
      <c r="AC44" s="12"/>
      <c r="AD44" s="12"/>
      <c r="AE44" s="12"/>
    </row>
    <row r="45" spans="1:31" ht="13.8" collapsed="1" x14ac:dyDescent="0.25">
      <c r="A45" s="32" t="s">
        <v>99</v>
      </c>
      <c r="B45" s="32"/>
      <c r="C45" s="46" t="s">
        <v>100</v>
      </c>
      <c r="D45" s="46"/>
      <c r="E45" s="14">
        <v>161623</v>
      </c>
      <c r="F45" s="14"/>
      <c r="G45" s="14">
        <v>298132</v>
      </c>
      <c r="H45" s="46"/>
      <c r="I45" s="14">
        <v>155250</v>
      </c>
      <c r="J45" s="14">
        <v>177473</v>
      </c>
      <c r="K45" s="14">
        <v>183876</v>
      </c>
      <c r="L45" s="14">
        <v>193706</v>
      </c>
      <c r="M45" s="14">
        <v>710305</v>
      </c>
      <c r="N45" s="46"/>
      <c r="O45" s="14">
        <v>119618</v>
      </c>
      <c r="P45" s="14">
        <v>134494</v>
      </c>
      <c r="Q45" s="14">
        <v>139332</v>
      </c>
      <c r="R45" s="14">
        <v>171503</v>
      </c>
      <c r="S45" s="14">
        <v>564946</v>
      </c>
      <c r="T45" s="12"/>
      <c r="U45" s="14">
        <v>133042</v>
      </c>
      <c r="V45" s="14">
        <v>131922</v>
      </c>
      <c r="W45" s="14">
        <v>123275</v>
      </c>
      <c r="X45" s="14">
        <v>141582</v>
      </c>
      <c r="Y45" s="14">
        <v>529822</v>
      </c>
      <c r="Z45" s="12"/>
      <c r="AA45" s="14">
        <v>106390</v>
      </c>
      <c r="AB45" s="14">
        <v>111759</v>
      </c>
      <c r="AC45" s="14">
        <v>119824</v>
      </c>
      <c r="AD45" s="14">
        <v>195820</v>
      </c>
      <c r="AE45" s="14">
        <v>533793</v>
      </c>
    </row>
    <row r="46" spans="1:31" ht="13.8" x14ac:dyDescent="0.25">
      <c r="A46" s="32"/>
      <c r="B46" s="32"/>
      <c r="C46" s="46"/>
      <c r="D46" s="46"/>
      <c r="E46" s="13"/>
      <c r="F46" s="13"/>
      <c r="G46" s="13"/>
      <c r="H46" s="46"/>
      <c r="I46" s="13"/>
      <c r="J46" s="13"/>
      <c r="K46" s="13"/>
      <c r="L46" s="13"/>
      <c r="M46" s="13"/>
      <c r="N46" s="46"/>
      <c r="O46" s="13"/>
      <c r="P46" s="13"/>
      <c r="Q46" s="13"/>
      <c r="R46" s="13"/>
      <c r="S46" s="13"/>
      <c r="T46" s="13"/>
      <c r="U46" s="13"/>
      <c r="V46" s="13"/>
      <c r="W46" s="13"/>
      <c r="X46" s="13"/>
      <c r="Y46" s="13"/>
      <c r="Z46" s="13"/>
      <c r="AA46" s="13"/>
      <c r="AB46" s="13"/>
      <c r="AC46" s="13"/>
      <c r="AD46" s="13"/>
      <c r="AE46" s="13"/>
    </row>
    <row r="47" spans="1:31" ht="13.8" hidden="1" outlineLevel="1" x14ac:dyDescent="0.25">
      <c r="A47" s="32" t="s">
        <v>118</v>
      </c>
      <c r="B47" s="32"/>
      <c r="C47" s="45" t="s">
        <v>119</v>
      </c>
      <c r="D47" s="45"/>
      <c r="E47" s="13">
        <v>29977</v>
      </c>
      <c r="F47" s="13"/>
      <c r="G47" s="13">
        <v>0</v>
      </c>
      <c r="H47" s="45"/>
      <c r="I47" s="13">
        <v>26211</v>
      </c>
      <c r="J47" s="13">
        <v>33486</v>
      </c>
      <c r="K47" s="13">
        <v>37261</v>
      </c>
      <c r="L47" s="13">
        <v>31085</v>
      </c>
      <c r="M47" s="13">
        <v>128043</v>
      </c>
      <c r="N47" s="45"/>
      <c r="O47" s="13">
        <v>25492</v>
      </c>
      <c r="P47" s="13">
        <v>29768</v>
      </c>
      <c r="Q47" s="13">
        <v>33027</v>
      </c>
      <c r="R47" s="13">
        <v>27220</v>
      </c>
      <c r="S47" s="13">
        <v>115507</v>
      </c>
      <c r="T47" s="13"/>
      <c r="U47" s="13">
        <v>30208</v>
      </c>
      <c r="V47" s="13">
        <v>35845</v>
      </c>
      <c r="W47" s="13">
        <v>39637</v>
      </c>
      <c r="X47" s="13">
        <v>32196</v>
      </c>
      <c r="Y47" s="13">
        <v>137886</v>
      </c>
      <c r="Z47" s="13"/>
      <c r="AA47" s="13">
        <v>29999</v>
      </c>
      <c r="AB47" s="13">
        <v>36377</v>
      </c>
      <c r="AC47" s="13">
        <v>41408</v>
      </c>
      <c r="AD47" s="13">
        <v>33788</v>
      </c>
      <c r="AE47" s="13">
        <v>141572</v>
      </c>
    </row>
    <row r="48" spans="1:31" ht="13.8" hidden="1" outlineLevel="1" x14ac:dyDescent="0.25">
      <c r="A48" s="32" t="s">
        <v>120</v>
      </c>
      <c r="B48" s="32"/>
      <c r="C48" s="45" t="s">
        <v>121</v>
      </c>
      <c r="D48" s="45"/>
      <c r="E48" s="13">
        <v>0</v>
      </c>
      <c r="F48" s="13"/>
      <c r="G48" s="13">
        <v>0</v>
      </c>
      <c r="H48" s="45"/>
      <c r="I48" s="13">
        <v>34</v>
      </c>
      <c r="J48" s="13">
        <v>0</v>
      </c>
      <c r="K48" s="13">
        <v>0</v>
      </c>
      <c r="L48" s="13">
        <v>0</v>
      </c>
      <c r="M48" s="13">
        <v>34</v>
      </c>
      <c r="N48" s="45"/>
      <c r="O48" s="13">
        <v>2088</v>
      </c>
      <c r="P48" s="13">
        <v>2463</v>
      </c>
      <c r="Q48" s="13">
        <v>3543</v>
      </c>
      <c r="R48" s="13">
        <v>2607</v>
      </c>
      <c r="S48" s="13">
        <v>10702</v>
      </c>
      <c r="T48" s="13"/>
      <c r="U48" s="13">
        <v>0</v>
      </c>
      <c r="V48" s="13">
        <v>417</v>
      </c>
      <c r="W48" s="13">
        <v>305</v>
      </c>
      <c r="X48" s="13">
        <v>-721</v>
      </c>
      <c r="Y48" s="13">
        <v>0</v>
      </c>
      <c r="Z48" s="13"/>
      <c r="AA48" s="13">
        <v>26</v>
      </c>
      <c r="AB48" s="13">
        <v>-26</v>
      </c>
      <c r="AC48" s="13">
        <v>0</v>
      </c>
      <c r="AD48" s="13">
        <v>0</v>
      </c>
      <c r="AE48" s="13">
        <v>0</v>
      </c>
    </row>
    <row r="49" spans="1:31" ht="13.8" collapsed="1" x14ac:dyDescent="0.25">
      <c r="A49" s="32"/>
      <c r="B49" s="32"/>
      <c r="C49" s="94" t="s">
        <v>193</v>
      </c>
      <c r="D49" s="46"/>
      <c r="E49" s="14">
        <v>29977</v>
      </c>
      <c r="F49" s="14"/>
      <c r="G49" s="14">
        <v>0</v>
      </c>
      <c r="H49" s="46"/>
      <c r="I49" s="14">
        <v>26245</v>
      </c>
      <c r="J49" s="14">
        <v>33486</v>
      </c>
      <c r="K49" s="14">
        <v>37261</v>
      </c>
      <c r="L49" s="14">
        <v>31085</v>
      </c>
      <c r="M49" s="14">
        <v>128077</v>
      </c>
      <c r="N49" s="46"/>
      <c r="O49" s="14">
        <v>27580</v>
      </c>
      <c r="P49" s="14">
        <v>32231</v>
      </c>
      <c r="Q49" s="14">
        <v>36570</v>
      </c>
      <c r="R49" s="14">
        <v>29827</v>
      </c>
      <c r="S49" s="14">
        <v>126209</v>
      </c>
      <c r="T49" s="12"/>
      <c r="U49" s="14">
        <v>30208</v>
      </c>
      <c r="V49" s="14">
        <v>36262</v>
      </c>
      <c r="W49" s="14">
        <v>39942</v>
      </c>
      <c r="X49" s="14">
        <v>31475</v>
      </c>
      <c r="Y49" s="11">
        <v>137886</v>
      </c>
      <c r="Z49" s="12"/>
      <c r="AA49" s="11">
        <v>30025</v>
      </c>
      <c r="AB49" s="11">
        <v>36351</v>
      </c>
      <c r="AC49" s="11">
        <v>41408</v>
      </c>
      <c r="AD49" s="11">
        <v>33788</v>
      </c>
      <c r="AE49" s="11">
        <v>141572</v>
      </c>
    </row>
    <row r="50" spans="1:31" ht="13.8" x14ac:dyDescent="0.25">
      <c r="A50" s="32"/>
      <c r="B50" s="32"/>
      <c r="C50" s="32"/>
      <c r="D50" s="32"/>
      <c r="E50" s="2"/>
      <c r="F50" s="2"/>
      <c r="G50" s="2"/>
      <c r="H50" s="32"/>
      <c r="I50" s="2"/>
      <c r="J50" s="2"/>
      <c r="K50" s="2"/>
      <c r="L50" s="2"/>
      <c r="M50" s="2"/>
      <c r="N50" s="32"/>
      <c r="O50" s="2"/>
      <c r="P50" s="2"/>
      <c r="Q50" s="2"/>
      <c r="R50" s="2"/>
      <c r="S50" s="2"/>
      <c r="T50" s="2"/>
      <c r="U50" s="2"/>
      <c r="V50" s="2"/>
      <c r="W50" s="2"/>
      <c r="X50" s="2"/>
      <c r="Y50" s="2"/>
      <c r="Z50" s="2"/>
      <c r="AA50" s="2"/>
      <c r="AB50" s="2"/>
      <c r="AC50" s="2"/>
      <c r="AD50" s="2"/>
      <c r="AE50" s="2"/>
    </row>
    <row r="51" spans="1:31" ht="14.4" thickBot="1" x14ac:dyDescent="0.3">
      <c r="C51" s="47" t="s">
        <v>101</v>
      </c>
      <c r="D51" s="47"/>
      <c r="E51" s="48">
        <v>890681</v>
      </c>
      <c r="F51" s="48"/>
      <c r="G51" s="48">
        <v>1651751</v>
      </c>
      <c r="H51" s="47"/>
      <c r="I51" s="48">
        <v>937497</v>
      </c>
      <c r="J51" s="48">
        <v>958450</v>
      </c>
      <c r="K51" s="48">
        <v>941644</v>
      </c>
      <c r="L51" s="48">
        <v>983913</v>
      </c>
      <c r="M51" s="48">
        <v>3821504</v>
      </c>
      <c r="N51" s="47"/>
      <c r="O51" s="48">
        <v>909363</v>
      </c>
      <c r="P51" s="48">
        <v>950662</v>
      </c>
      <c r="Q51" s="48">
        <v>920489</v>
      </c>
      <c r="R51" s="48">
        <v>1010821</v>
      </c>
      <c r="S51" s="48">
        <v>3791335</v>
      </c>
      <c r="T51" s="49"/>
      <c r="U51" s="48">
        <v>953326</v>
      </c>
      <c r="V51" s="48">
        <v>952066</v>
      </c>
      <c r="W51" s="48">
        <v>928591</v>
      </c>
      <c r="X51" s="48">
        <v>989728</v>
      </c>
      <c r="Y51" s="48">
        <v>3823713</v>
      </c>
      <c r="Z51" s="49"/>
      <c r="AA51" s="48">
        <v>1026865</v>
      </c>
      <c r="AB51" s="48">
        <v>1024229</v>
      </c>
      <c r="AC51" s="48">
        <v>1015507</v>
      </c>
      <c r="AD51" s="48">
        <v>964068</v>
      </c>
      <c r="AE51" s="48">
        <v>4030669</v>
      </c>
    </row>
    <row r="52" spans="1:31" ht="14.4" hidden="1" outlineLevel="1" thickTop="1" x14ac:dyDescent="0.25">
      <c r="C52" s="46"/>
      <c r="D52" s="46"/>
      <c r="E52" s="15">
        <v>0</v>
      </c>
      <c r="F52" s="15"/>
      <c r="G52" s="15">
        <v>0</v>
      </c>
      <c r="H52" s="46"/>
      <c r="I52" s="15">
        <v>0</v>
      </c>
      <c r="J52" s="15">
        <v>0</v>
      </c>
      <c r="K52" s="15">
        <v>0</v>
      </c>
      <c r="L52" s="15">
        <v>0</v>
      </c>
      <c r="M52" s="15">
        <v>0</v>
      </c>
      <c r="N52" s="46"/>
      <c r="O52" s="15">
        <v>0</v>
      </c>
      <c r="P52" s="15">
        <v>0</v>
      </c>
      <c r="Q52" s="15">
        <v>0</v>
      </c>
      <c r="R52" s="15">
        <v>0</v>
      </c>
      <c r="S52" s="15">
        <v>0</v>
      </c>
      <c r="T52" s="15"/>
      <c r="U52" s="15">
        <v>0</v>
      </c>
      <c r="V52" s="15">
        <v>0</v>
      </c>
      <c r="W52" s="15">
        <v>0</v>
      </c>
      <c r="X52" s="15">
        <v>0</v>
      </c>
      <c r="Y52" s="15">
        <v>0</v>
      </c>
      <c r="Z52" s="15"/>
      <c r="AA52" s="15">
        <v>0</v>
      </c>
      <c r="AB52" s="15">
        <v>0</v>
      </c>
      <c r="AC52" s="15">
        <v>0</v>
      </c>
      <c r="AD52" s="15">
        <v>0</v>
      </c>
      <c r="AE52" s="15">
        <v>0</v>
      </c>
    </row>
    <row r="53" spans="1:31" ht="14.4" collapsed="1" thickTop="1" x14ac:dyDescent="0.25">
      <c r="C53" s="46"/>
      <c r="D53" s="46"/>
      <c r="E53" s="15"/>
      <c r="F53" s="15"/>
      <c r="G53" s="15"/>
      <c r="H53" s="43"/>
      <c r="I53" s="15"/>
      <c r="J53" s="15"/>
      <c r="K53" s="15"/>
      <c r="L53" s="15"/>
      <c r="M53" s="15"/>
      <c r="N53" s="43"/>
      <c r="O53" s="15"/>
      <c r="P53" s="15"/>
      <c r="Q53" s="15"/>
      <c r="R53" s="15"/>
      <c r="S53" s="15"/>
      <c r="T53" s="15"/>
      <c r="U53" s="15"/>
      <c r="V53" s="15"/>
      <c r="W53" s="15"/>
      <c r="X53" s="15"/>
      <c r="Y53" s="15"/>
      <c r="Z53" s="15"/>
      <c r="AA53" s="15"/>
      <c r="AB53" s="15"/>
      <c r="AC53" s="15"/>
      <c r="AD53" s="15"/>
      <c r="AE53" s="15"/>
    </row>
    <row r="54" spans="1:31" ht="13.8" x14ac:dyDescent="0.25">
      <c r="C54" s="43" t="s">
        <v>102</v>
      </c>
      <c r="D54" s="43"/>
      <c r="T54" s="15"/>
      <c r="U54" s="15"/>
      <c r="V54" s="15"/>
      <c r="W54" s="15"/>
      <c r="X54" s="15"/>
      <c r="Y54" s="15"/>
      <c r="Z54" s="15"/>
      <c r="AA54" s="15"/>
      <c r="AB54" s="15"/>
      <c r="AC54" s="15"/>
      <c r="AD54" s="15"/>
      <c r="AE54" s="15"/>
    </row>
    <row r="55" spans="1:31" ht="13.8" x14ac:dyDescent="0.25">
      <c r="C55" s="46"/>
      <c r="D55" s="46"/>
      <c r="E55" s="2"/>
      <c r="F55" s="2"/>
      <c r="G55" s="2"/>
      <c r="H55" s="46"/>
      <c r="I55" s="2"/>
      <c r="J55" s="2"/>
      <c r="K55" s="2"/>
      <c r="L55" s="2"/>
      <c r="M55" s="2"/>
      <c r="N55" s="46"/>
      <c r="O55" s="2"/>
      <c r="P55" s="2"/>
      <c r="Q55" s="2"/>
      <c r="R55" s="2"/>
      <c r="S55" s="2"/>
      <c r="T55" s="2"/>
      <c r="U55" s="2"/>
      <c r="V55" s="2"/>
      <c r="W55" s="2"/>
      <c r="X55" s="2"/>
      <c r="Y55" s="2"/>
      <c r="Z55" s="2"/>
      <c r="AA55" s="2"/>
      <c r="AB55" s="2"/>
      <c r="AC55" s="2"/>
      <c r="AD55" s="2"/>
      <c r="AE55" s="2"/>
    </row>
    <row r="56" spans="1:31" ht="13.8" x14ac:dyDescent="0.25">
      <c r="A56" s="32" t="s">
        <v>191</v>
      </c>
      <c r="B56" s="32"/>
      <c r="C56" s="32" t="s">
        <v>91</v>
      </c>
      <c r="D56" s="32"/>
      <c r="E56" s="44">
        <v>163665</v>
      </c>
      <c r="F56" s="44"/>
      <c r="G56" s="44">
        <v>350820</v>
      </c>
      <c r="H56" s="32"/>
      <c r="I56" s="44">
        <v>160338</v>
      </c>
      <c r="J56" s="44">
        <v>156781</v>
      </c>
      <c r="K56" s="44">
        <v>159638</v>
      </c>
      <c r="L56" s="44">
        <v>165764</v>
      </c>
      <c r="M56" s="44">
        <v>642521</v>
      </c>
      <c r="N56" s="32"/>
      <c r="O56" s="44">
        <v>148458</v>
      </c>
      <c r="P56" s="44">
        <v>157518</v>
      </c>
      <c r="Q56" s="44">
        <v>158692</v>
      </c>
      <c r="R56" s="44">
        <v>176162</v>
      </c>
      <c r="S56" s="44">
        <v>640830</v>
      </c>
      <c r="T56" s="44"/>
      <c r="U56" s="44">
        <v>168734</v>
      </c>
      <c r="V56" s="44">
        <v>158243</v>
      </c>
      <c r="W56" s="44">
        <v>156448</v>
      </c>
      <c r="X56" s="44">
        <v>163553</v>
      </c>
      <c r="Y56" s="44">
        <v>646978</v>
      </c>
      <c r="Z56" s="44"/>
      <c r="AA56" s="44">
        <v>179662</v>
      </c>
      <c r="AB56" s="44">
        <v>175796</v>
      </c>
      <c r="AC56" s="44">
        <v>177250</v>
      </c>
      <c r="AD56" s="44">
        <v>158792</v>
      </c>
      <c r="AE56" s="44">
        <v>691500</v>
      </c>
    </row>
    <row r="57" spans="1:31" ht="13.8" x14ac:dyDescent="0.25">
      <c r="A57" s="32" t="s">
        <v>192</v>
      </c>
      <c r="B57" s="32"/>
      <c r="C57" s="45" t="s">
        <v>92</v>
      </c>
      <c r="D57" s="45"/>
      <c r="E57" s="10">
        <v>11724</v>
      </c>
      <c r="F57" s="10"/>
      <c r="G57" s="10">
        <v>29359</v>
      </c>
      <c r="H57" s="45"/>
      <c r="I57" s="10">
        <v>24819</v>
      </c>
      <c r="J57" s="10">
        <v>26449</v>
      </c>
      <c r="K57" s="10">
        <v>16079</v>
      </c>
      <c r="L57" s="10">
        <v>21363</v>
      </c>
      <c r="M57" s="10">
        <v>88710</v>
      </c>
      <c r="N57" s="45"/>
      <c r="O57" s="10">
        <v>17390</v>
      </c>
      <c r="P57" s="10">
        <v>20075</v>
      </c>
      <c r="Q57" s="10">
        <v>15627</v>
      </c>
      <c r="R57" s="10">
        <v>18424</v>
      </c>
      <c r="S57" s="10">
        <v>71516</v>
      </c>
      <c r="T57" s="10"/>
      <c r="U57" s="10">
        <v>19074</v>
      </c>
      <c r="V57" s="10">
        <v>21139</v>
      </c>
      <c r="W57" s="10">
        <v>11187</v>
      </c>
      <c r="X57" s="10">
        <v>24444</v>
      </c>
      <c r="Y57" s="10">
        <v>75844</v>
      </c>
      <c r="Z57" s="10"/>
      <c r="AA57" s="10">
        <v>21924</v>
      </c>
      <c r="AB57" s="10">
        <v>25627</v>
      </c>
      <c r="AC57" s="10">
        <v>25194</v>
      </c>
      <c r="AD57" s="10">
        <v>20078</v>
      </c>
      <c r="AE57" s="10">
        <v>92823</v>
      </c>
    </row>
    <row r="58" spans="1:31" ht="13.8" x14ac:dyDescent="0.25">
      <c r="A58" s="32"/>
      <c r="B58" s="32"/>
      <c r="C58" s="46" t="s">
        <v>93</v>
      </c>
      <c r="D58" s="46"/>
      <c r="E58" s="11">
        <v>175389</v>
      </c>
      <c r="F58" s="11"/>
      <c r="G58" s="11">
        <v>380179</v>
      </c>
      <c r="H58" s="46"/>
      <c r="I58" s="11">
        <v>185157</v>
      </c>
      <c r="J58" s="11">
        <v>183230</v>
      </c>
      <c r="K58" s="11">
        <v>175717</v>
      </c>
      <c r="L58" s="11">
        <v>187127</v>
      </c>
      <c r="M58" s="11">
        <v>731231</v>
      </c>
      <c r="N58" s="46"/>
      <c r="O58" s="11">
        <v>165848</v>
      </c>
      <c r="P58" s="11">
        <v>177593</v>
      </c>
      <c r="Q58" s="11">
        <v>174319</v>
      </c>
      <c r="R58" s="11">
        <v>194586</v>
      </c>
      <c r="S58" s="11">
        <v>712346</v>
      </c>
      <c r="T58" s="12"/>
      <c r="U58" s="11">
        <v>187808</v>
      </c>
      <c r="V58" s="11">
        <v>179382</v>
      </c>
      <c r="W58" s="11">
        <v>167635</v>
      </c>
      <c r="X58" s="11">
        <v>187997</v>
      </c>
      <c r="Y58" s="11">
        <v>722822</v>
      </c>
      <c r="Z58" s="12"/>
      <c r="AA58" s="11">
        <v>201586</v>
      </c>
      <c r="AB58" s="11">
        <v>201423</v>
      </c>
      <c r="AC58" s="11">
        <v>202444</v>
      </c>
      <c r="AD58" s="11">
        <v>178870</v>
      </c>
      <c r="AE58" s="11">
        <v>784323</v>
      </c>
    </row>
    <row r="59" spans="1:31" ht="13.8" x14ac:dyDescent="0.25">
      <c r="A59" s="32"/>
      <c r="B59" s="32"/>
      <c r="C59" s="46"/>
      <c r="D59" s="46"/>
      <c r="E59" s="13"/>
      <c r="F59" s="13"/>
      <c r="G59" s="13"/>
      <c r="H59" s="46"/>
      <c r="I59" s="13"/>
      <c r="J59" s="13"/>
      <c r="K59" s="13"/>
      <c r="L59" s="13"/>
      <c r="M59" s="13"/>
      <c r="N59" s="46"/>
      <c r="O59" s="13"/>
      <c r="P59" s="13"/>
      <c r="Q59" s="13"/>
      <c r="R59" s="13"/>
      <c r="S59" s="13"/>
      <c r="T59" s="13"/>
      <c r="U59" s="13"/>
      <c r="V59" s="13"/>
      <c r="W59" s="13"/>
      <c r="X59" s="13"/>
      <c r="Y59" s="13"/>
      <c r="Z59" s="13"/>
      <c r="AA59" s="13"/>
      <c r="AB59" s="13"/>
      <c r="AC59" s="13"/>
      <c r="AD59" s="13"/>
      <c r="AE59" s="13"/>
    </row>
    <row r="60" spans="1:31" ht="13.8" x14ac:dyDescent="0.25">
      <c r="A60" s="32" t="s">
        <v>94</v>
      </c>
      <c r="B60" s="32"/>
      <c r="C60" s="45" t="s">
        <v>95</v>
      </c>
      <c r="D60" s="45"/>
      <c r="E60" s="13">
        <v>9032</v>
      </c>
      <c r="F60" s="13"/>
      <c r="G60" s="13">
        <v>23418</v>
      </c>
      <c r="H60" s="45"/>
      <c r="I60" s="13">
        <v>7737</v>
      </c>
      <c r="J60" s="13">
        <v>10558</v>
      </c>
      <c r="K60" s="13">
        <v>9570</v>
      </c>
      <c r="L60" s="13">
        <v>19678</v>
      </c>
      <c r="M60" s="13">
        <v>47543</v>
      </c>
      <c r="N60" s="45"/>
      <c r="O60" s="13">
        <v>7832</v>
      </c>
      <c r="P60" s="13">
        <v>15787</v>
      </c>
      <c r="Q60" s="13">
        <v>10620</v>
      </c>
      <c r="R60" s="13">
        <v>20761</v>
      </c>
      <c r="S60" s="13">
        <v>55000</v>
      </c>
      <c r="T60" s="13"/>
      <c r="U60" s="13">
        <v>6987</v>
      </c>
      <c r="V60" s="13">
        <v>11327</v>
      </c>
      <c r="W60" s="13">
        <v>10126</v>
      </c>
      <c r="X60" s="13">
        <v>20543</v>
      </c>
      <c r="Y60" s="13">
        <v>48982</v>
      </c>
      <c r="Z60" s="13"/>
      <c r="AA60" s="13">
        <v>12071</v>
      </c>
      <c r="AB60" s="13">
        <v>12814</v>
      </c>
      <c r="AC60" s="13">
        <v>4456</v>
      </c>
      <c r="AD60" s="13">
        <v>23477</v>
      </c>
      <c r="AE60" s="13">
        <v>52817</v>
      </c>
    </row>
    <row r="61" spans="1:31" ht="13.8" hidden="1" outlineLevel="1" x14ac:dyDescent="0.25">
      <c r="A61" s="32" t="s">
        <v>111</v>
      </c>
      <c r="B61" s="32"/>
      <c r="C61" s="45" t="s">
        <v>112</v>
      </c>
      <c r="D61" s="45"/>
      <c r="E61" s="13">
        <v>0</v>
      </c>
      <c r="F61" s="13"/>
      <c r="G61" s="13">
        <v>0</v>
      </c>
      <c r="H61" s="45"/>
      <c r="I61" s="13">
        <v>0</v>
      </c>
      <c r="J61" s="13">
        <v>0</v>
      </c>
      <c r="K61" s="13">
        <v>0</v>
      </c>
      <c r="L61" s="13">
        <v>0</v>
      </c>
      <c r="M61" s="13">
        <v>0</v>
      </c>
      <c r="N61" s="45"/>
      <c r="O61" s="13">
        <v>0</v>
      </c>
      <c r="P61" s="13">
        <v>0</v>
      </c>
      <c r="Q61" s="13">
        <v>0</v>
      </c>
      <c r="R61" s="13">
        <v>0</v>
      </c>
      <c r="S61" s="13">
        <v>0</v>
      </c>
      <c r="T61" s="13"/>
      <c r="U61" s="13">
        <v>0</v>
      </c>
      <c r="V61" s="13">
        <v>0</v>
      </c>
      <c r="W61" s="13">
        <v>0</v>
      </c>
      <c r="X61" s="13">
        <v>0</v>
      </c>
      <c r="Y61" s="13">
        <v>0</v>
      </c>
      <c r="Z61" s="13"/>
      <c r="AA61" s="13">
        <v>0</v>
      </c>
      <c r="AB61" s="13">
        <v>0</v>
      </c>
      <c r="AC61" s="13">
        <v>0</v>
      </c>
      <c r="AD61" s="13">
        <v>0</v>
      </c>
      <c r="AE61" s="13">
        <v>0</v>
      </c>
    </row>
    <row r="62" spans="1:31" ht="13.8" collapsed="1" x14ac:dyDescent="0.25">
      <c r="A62" s="32" t="s">
        <v>96</v>
      </c>
      <c r="B62" s="32"/>
      <c r="C62" s="45" t="s">
        <v>97</v>
      </c>
      <c r="D62" s="45"/>
      <c r="E62" s="13">
        <v>27494</v>
      </c>
      <c r="F62" s="13"/>
      <c r="G62" s="13">
        <v>51586</v>
      </c>
      <c r="H62" s="45"/>
      <c r="I62" s="13">
        <v>23896</v>
      </c>
      <c r="J62" s="13">
        <v>22412</v>
      </c>
      <c r="K62" s="13">
        <v>21927</v>
      </c>
      <c r="L62" s="13">
        <v>29995</v>
      </c>
      <c r="M62" s="13">
        <v>98230</v>
      </c>
      <c r="N62" s="45"/>
      <c r="O62" s="13">
        <v>23488</v>
      </c>
      <c r="P62" s="13">
        <v>21246</v>
      </c>
      <c r="Q62" s="13">
        <v>20398</v>
      </c>
      <c r="R62" s="13">
        <v>18127</v>
      </c>
      <c r="S62" s="13">
        <v>83259</v>
      </c>
      <c r="T62" s="13"/>
      <c r="U62" s="13">
        <v>34313</v>
      </c>
      <c r="V62" s="13">
        <v>29248</v>
      </c>
      <c r="W62" s="13">
        <v>19168</v>
      </c>
      <c r="X62" s="13">
        <v>23442</v>
      </c>
      <c r="Y62" s="13">
        <v>106172</v>
      </c>
      <c r="Z62" s="13"/>
      <c r="AA62" s="13">
        <v>15828</v>
      </c>
      <c r="AB62" s="13">
        <v>13391</v>
      </c>
      <c r="AC62" s="13">
        <v>38575</v>
      </c>
      <c r="AD62" s="13">
        <v>32923</v>
      </c>
      <c r="AE62" s="13">
        <v>100718</v>
      </c>
    </row>
    <row r="63" spans="1:31" ht="13.8" x14ac:dyDescent="0.25">
      <c r="C63" s="46" t="s">
        <v>98</v>
      </c>
      <c r="D63" s="46"/>
      <c r="E63" s="11">
        <v>36526</v>
      </c>
      <c r="F63" s="11"/>
      <c r="G63" s="11">
        <v>75004</v>
      </c>
      <c r="H63" s="46"/>
      <c r="I63" s="11">
        <v>31633</v>
      </c>
      <c r="J63" s="11">
        <v>32970</v>
      </c>
      <c r="K63" s="11">
        <v>31497</v>
      </c>
      <c r="L63" s="11">
        <v>49673</v>
      </c>
      <c r="M63" s="11">
        <v>145773</v>
      </c>
      <c r="N63" s="46"/>
      <c r="O63" s="11">
        <v>31320</v>
      </c>
      <c r="P63" s="11">
        <v>37033</v>
      </c>
      <c r="Q63" s="11">
        <v>31018</v>
      </c>
      <c r="R63" s="11">
        <v>38888</v>
      </c>
      <c r="S63" s="11">
        <v>138259</v>
      </c>
      <c r="T63" s="12"/>
      <c r="U63" s="11">
        <v>41300</v>
      </c>
      <c r="V63" s="11">
        <v>40575</v>
      </c>
      <c r="W63" s="11">
        <v>29294</v>
      </c>
      <c r="X63" s="11">
        <v>43985</v>
      </c>
      <c r="Y63" s="11">
        <v>155154</v>
      </c>
      <c r="Z63" s="12"/>
      <c r="AA63" s="11">
        <v>27899</v>
      </c>
      <c r="AB63" s="11">
        <v>26205</v>
      </c>
      <c r="AC63" s="11">
        <v>43031</v>
      </c>
      <c r="AD63" s="11">
        <v>56400</v>
      </c>
      <c r="AE63" s="11">
        <v>153535</v>
      </c>
    </row>
    <row r="64" spans="1:31" ht="13.8" x14ac:dyDescent="0.25">
      <c r="C64" s="46"/>
      <c r="D64" s="46"/>
      <c r="E64" s="12"/>
      <c r="F64" s="12"/>
      <c r="G64" s="12"/>
      <c r="H64" s="46"/>
      <c r="I64" s="12"/>
      <c r="J64" s="12"/>
      <c r="K64" s="12"/>
      <c r="L64" s="12"/>
      <c r="M64" s="12"/>
      <c r="N64" s="46"/>
      <c r="O64" s="12"/>
      <c r="P64" s="12"/>
      <c r="Q64" s="12"/>
      <c r="R64" s="12"/>
      <c r="S64" s="12"/>
      <c r="T64" s="12"/>
      <c r="U64" s="12"/>
      <c r="V64" s="12"/>
      <c r="W64" s="12"/>
      <c r="X64" s="12"/>
      <c r="Y64" s="12"/>
      <c r="Z64" s="12"/>
      <c r="AA64" s="12"/>
      <c r="AB64" s="12"/>
      <c r="AC64" s="12"/>
      <c r="AD64" s="12"/>
      <c r="AE64" s="12"/>
    </row>
    <row r="65" spans="1:31" ht="13.8" hidden="1" outlineLevel="1" x14ac:dyDescent="0.25">
      <c r="A65" s="32" t="s">
        <v>113</v>
      </c>
      <c r="B65" s="32"/>
      <c r="C65" s="45" t="s">
        <v>114</v>
      </c>
      <c r="D65" s="45"/>
      <c r="E65" s="13">
        <v>3916</v>
      </c>
      <c r="F65" s="13"/>
      <c r="G65" s="13">
        <v>30792</v>
      </c>
      <c r="H65" s="45"/>
      <c r="I65" s="13">
        <v>232</v>
      </c>
      <c r="J65" s="13">
        <v>8146</v>
      </c>
      <c r="K65" s="13">
        <v>18152</v>
      </c>
      <c r="L65" s="13">
        <v>19876</v>
      </c>
      <c r="M65" s="13">
        <v>46405</v>
      </c>
      <c r="N65" s="45"/>
      <c r="O65" s="13">
        <v>4890</v>
      </c>
      <c r="P65" s="13">
        <v>15729</v>
      </c>
      <c r="Q65" s="13">
        <v>7743</v>
      </c>
      <c r="R65" s="13">
        <v>15513</v>
      </c>
      <c r="S65" s="13">
        <v>43875</v>
      </c>
      <c r="T65" s="13"/>
      <c r="U65" s="13">
        <v>10692</v>
      </c>
      <c r="V65" s="13">
        <v>8487</v>
      </c>
      <c r="W65" s="13">
        <v>956</v>
      </c>
      <c r="X65" s="13">
        <v>17823</v>
      </c>
      <c r="Y65" s="13">
        <v>37958</v>
      </c>
      <c r="Z65" s="13"/>
      <c r="AA65" s="13">
        <v>5512</v>
      </c>
      <c r="AB65" s="13">
        <v>9542</v>
      </c>
      <c r="AC65" s="13">
        <v>16564</v>
      </c>
      <c r="AD65" s="13">
        <v>6564</v>
      </c>
      <c r="AE65" s="13">
        <v>38182</v>
      </c>
    </row>
    <row r="66" spans="1:31" ht="13.8" hidden="1" outlineLevel="1" x14ac:dyDescent="0.25">
      <c r="A66" s="32" t="s">
        <v>115</v>
      </c>
      <c r="B66" s="32"/>
      <c r="C66" s="45" t="s">
        <v>116</v>
      </c>
      <c r="D66" s="45"/>
      <c r="E66" s="13">
        <v>218</v>
      </c>
      <c r="F66" s="13"/>
      <c r="G66" s="13">
        <v>51</v>
      </c>
      <c r="H66" s="45"/>
      <c r="I66" s="13">
        <v>1591</v>
      </c>
      <c r="J66" s="13">
        <v>1730</v>
      </c>
      <c r="K66" s="13">
        <v>769</v>
      </c>
      <c r="L66" s="13">
        <v>697</v>
      </c>
      <c r="M66" s="13">
        <v>4788</v>
      </c>
      <c r="N66" s="45"/>
      <c r="O66" s="13">
        <v>-132</v>
      </c>
      <c r="P66" s="13">
        <v>531</v>
      </c>
      <c r="Q66" s="13">
        <v>234</v>
      </c>
      <c r="R66" s="13">
        <v>3201</v>
      </c>
      <c r="S66" s="13">
        <v>3834</v>
      </c>
      <c r="T66" s="13"/>
      <c r="U66" s="13">
        <v>-121</v>
      </c>
      <c r="V66" s="13">
        <v>-116</v>
      </c>
      <c r="W66" s="13">
        <v>6</v>
      </c>
      <c r="X66" s="13">
        <v>871</v>
      </c>
      <c r="Y66" s="13">
        <v>641</v>
      </c>
      <c r="Z66" s="13"/>
      <c r="AA66" s="13">
        <v>-1274</v>
      </c>
      <c r="AB66" s="13">
        <v>309</v>
      </c>
      <c r="AC66" s="13">
        <v>-4307</v>
      </c>
      <c r="AD66" s="13">
        <v>1507</v>
      </c>
      <c r="AE66" s="13">
        <v>-3764</v>
      </c>
    </row>
    <row r="67" spans="1:31" ht="13.8" hidden="1" outlineLevel="1" x14ac:dyDescent="0.25">
      <c r="A67" s="32"/>
      <c r="B67" s="32"/>
      <c r="C67" s="46" t="s">
        <v>117</v>
      </c>
      <c r="D67" s="46"/>
      <c r="E67" s="11">
        <v>4134</v>
      </c>
      <c r="F67" s="11"/>
      <c r="G67" s="11">
        <v>30843</v>
      </c>
      <c r="H67" s="46"/>
      <c r="I67" s="11">
        <v>1823</v>
      </c>
      <c r="J67" s="11">
        <v>9876</v>
      </c>
      <c r="K67" s="11">
        <v>18921</v>
      </c>
      <c r="L67" s="11">
        <v>20573</v>
      </c>
      <c r="M67" s="11">
        <v>51193</v>
      </c>
      <c r="N67" s="46"/>
      <c r="O67" s="11">
        <v>4758</v>
      </c>
      <c r="P67" s="11">
        <v>16260</v>
      </c>
      <c r="Q67" s="11">
        <v>7978</v>
      </c>
      <c r="R67" s="11">
        <v>18714</v>
      </c>
      <c r="S67" s="11">
        <v>47709</v>
      </c>
      <c r="T67" s="12"/>
      <c r="U67" s="11">
        <v>10571</v>
      </c>
      <c r="V67" s="11">
        <v>8371</v>
      </c>
      <c r="W67" s="11">
        <v>962</v>
      </c>
      <c r="X67" s="11">
        <v>18694</v>
      </c>
      <c r="Y67" s="11">
        <v>38599</v>
      </c>
      <c r="Z67" s="12"/>
      <c r="AA67" s="11">
        <v>4238</v>
      </c>
      <c r="AB67" s="11">
        <v>9851</v>
      </c>
      <c r="AC67" s="11">
        <v>12257</v>
      </c>
      <c r="AD67" s="11">
        <v>8071</v>
      </c>
      <c r="AE67" s="11">
        <v>34418</v>
      </c>
    </row>
    <row r="68" spans="1:31" ht="13.8" hidden="1" outlineLevel="1" x14ac:dyDescent="0.25">
      <c r="A68" s="32"/>
      <c r="B68" s="32"/>
      <c r="C68" s="46"/>
      <c r="D68" s="46"/>
      <c r="E68" s="13"/>
      <c r="F68" s="13"/>
      <c r="G68" s="13"/>
      <c r="H68" s="46"/>
      <c r="I68" s="13"/>
      <c r="J68" s="13"/>
      <c r="K68" s="13"/>
      <c r="L68" s="13"/>
      <c r="M68" s="13"/>
      <c r="N68" s="46"/>
      <c r="O68" s="13"/>
      <c r="P68" s="13"/>
      <c r="Q68" s="13"/>
      <c r="R68" s="13"/>
      <c r="S68" s="13"/>
      <c r="T68" s="13"/>
      <c r="U68" s="13"/>
      <c r="V68" s="13"/>
      <c r="W68" s="13"/>
      <c r="X68" s="13"/>
      <c r="Y68" s="13"/>
      <c r="Z68" s="13"/>
      <c r="AA68" s="13"/>
      <c r="AB68" s="13"/>
      <c r="AC68" s="13"/>
      <c r="AD68" s="13"/>
      <c r="AE68" s="13"/>
    </row>
    <row r="69" spans="1:31" ht="13.8" hidden="1" outlineLevel="1" x14ac:dyDescent="0.25">
      <c r="A69" s="32" t="s">
        <v>122</v>
      </c>
      <c r="B69" s="32"/>
      <c r="C69" s="45" t="s">
        <v>123</v>
      </c>
      <c r="D69" s="45"/>
      <c r="E69" s="13">
        <v>5540</v>
      </c>
      <c r="F69" s="13"/>
      <c r="G69" s="13">
        <v>-556</v>
      </c>
      <c r="H69" s="45"/>
      <c r="I69" s="13">
        <v>3346</v>
      </c>
      <c r="J69" s="13">
        <v>2642</v>
      </c>
      <c r="K69" s="13">
        <v>-903</v>
      </c>
      <c r="L69" s="13">
        <v>1139</v>
      </c>
      <c r="M69" s="13">
        <v>6224</v>
      </c>
      <c r="N69" s="45"/>
      <c r="O69" s="13">
        <v>-4139</v>
      </c>
      <c r="P69" s="13">
        <v>-5763</v>
      </c>
      <c r="Q69" s="13">
        <v>-2592</v>
      </c>
      <c r="R69" s="13">
        <v>1766</v>
      </c>
      <c r="S69" s="13">
        <v>-10727</v>
      </c>
      <c r="T69" s="13"/>
      <c r="U69" s="13">
        <v>-70</v>
      </c>
      <c r="V69" s="13">
        <v>-784</v>
      </c>
      <c r="W69" s="13">
        <v>-711</v>
      </c>
      <c r="X69" s="13">
        <v>-3601</v>
      </c>
      <c r="Y69" s="13">
        <v>-5167</v>
      </c>
      <c r="Z69" s="13"/>
      <c r="AA69" s="13">
        <v>316</v>
      </c>
      <c r="AB69" s="13">
        <v>-256</v>
      </c>
      <c r="AC69" s="13">
        <v>520</v>
      </c>
      <c r="AD69" s="13">
        <v>1728</v>
      </c>
      <c r="AE69" s="13">
        <v>2308</v>
      </c>
    </row>
    <row r="70" spans="1:31" ht="13.8" hidden="1" outlineLevel="1" x14ac:dyDescent="0.25">
      <c r="A70" s="32" t="s">
        <v>124</v>
      </c>
      <c r="B70" s="32"/>
      <c r="C70" s="45" t="s">
        <v>125</v>
      </c>
      <c r="D70" s="45"/>
      <c r="E70" s="13">
        <v>2606</v>
      </c>
      <c r="F70" s="13"/>
      <c r="G70" s="13">
        <v>8545</v>
      </c>
      <c r="H70" s="45"/>
      <c r="I70" s="13">
        <v>2681</v>
      </c>
      <c r="J70" s="13">
        <v>1107</v>
      </c>
      <c r="K70" s="13">
        <v>227</v>
      </c>
      <c r="L70" s="13">
        <v>6394</v>
      </c>
      <c r="M70" s="13">
        <v>10409</v>
      </c>
      <c r="N70" s="45"/>
      <c r="O70" s="13">
        <v>1761</v>
      </c>
      <c r="P70" s="13">
        <v>3387</v>
      </c>
      <c r="Q70" s="13">
        <v>2689</v>
      </c>
      <c r="R70" s="13">
        <v>4104</v>
      </c>
      <c r="S70" s="13">
        <v>11941</v>
      </c>
      <c r="T70" s="13"/>
      <c r="U70" s="13">
        <v>3059</v>
      </c>
      <c r="V70" s="13">
        <v>2821</v>
      </c>
      <c r="W70" s="13">
        <v>5312</v>
      </c>
      <c r="X70" s="13">
        <v>4538</v>
      </c>
      <c r="Y70" s="13">
        <v>15730</v>
      </c>
      <c r="Z70" s="13"/>
      <c r="AA70" s="13">
        <v>0</v>
      </c>
      <c r="AB70" s="13">
        <v>0</v>
      </c>
      <c r="AC70" s="13">
        <v>0</v>
      </c>
      <c r="AD70" s="13">
        <v>7202</v>
      </c>
      <c r="AE70" s="13">
        <v>7202</v>
      </c>
    </row>
    <row r="71" spans="1:31" ht="13.8" hidden="1" outlineLevel="1" x14ac:dyDescent="0.25">
      <c r="A71" s="32"/>
      <c r="B71" s="32"/>
      <c r="C71" s="92" t="s">
        <v>190</v>
      </c>
      <c r="D71" s="46"/>
      <c r="E71" s="11">
        <v>8146</v>
      </c>
      <c r="F71" s="11"/>
      <c r="G71" s="11">
        <v>7989</v>
      </c>
      <c r="H71" s="46"/>
      <c r="I71" s="11">
        <v>6027</v>
      </c>
      <c r="J71" s="11">
        <v>3749</v>
      </c>
      <c r="K71" s="11">
        <v>-676</v>
      </c>
      <c r="L71" s="11">
        <v>7533</v>
      </c>
      <c r="M71" s="11">
        <v>16633</v>
      </c>
      <c r="N71" s="46"/>
      <c r="O71" s="11">
        <v>-2378</v>
      </c>
      <c r="P71" s="11">
        <v>-2376</v>
      </c>
      <c r="Q71" s="11">
        <v>97</v>
      </c>
      <c r="R71" s="11">
        <v>5870</v>
      </c>
      <c r="S71" s="11">
        <v>1214</v>
      </c>
      <c r="T71" s="12"/>
      <c r="U71" s="11">
        <v>2989</v>
      </c>
      <c r="V71" s="11">
        <v>2037</v>
      </c>
      <c r="W71" s="11">
        <v>4601</v>
      </c>
      <c r="X71" s="11">
        <v>937</v>
      </c>
      <c r="Y71" s="11">
        <v>10563</v>
      </c>
      <c r="Z71" s="12"/>
      <c r="AA71" s="11">
        <v>316</v>
      </c>
      <c r="AB71" s="11">
        <v>-256</v>
      </c>
      <c r="AC71" s="11">
        <v>520</v>
      </c>
      <c r="AD71" s="11">
        <v>8930</v>
      </c>
      <c r="AE71" s="11">
        <v>9510</v>
      </c>
    </row>
    <row r="72" spans="1:31" ht="13.8" hidden="1" outlineLevel="1" x14ac:dyDescent="0.25">
      <c r="A72" s="32"/>
      <c r="B72" s="32"/>
      <c r="C72" s="46"/>
      <c r="D72" s="46"/>
      <c r="E72" s="14"/>
      <c r="F72" s="14"/>
      <c r="G72" s="14"/>
      <c r="H72" s="46"/>
      <c r="I72" s="14"/>
      <c r="J72" s="14"/>
      <c r="K72" s="14"/>
      <c r="L72" s="14"/>
      <c r="M72" s="14"/>
      <c r="N72" s="46"/>
      <c r="O72" s="14"/>
      <c r="P72" s="14"/>
      <c r="Q72" s="14"/>
      <c r="R72" s="14"/>
      <c r="S72" s="14"/>
      <c r="T72" s="12"/>
      <c r="U72" s="14"/>
      <c r="V72" s="14"/>
      <c r="W72" s="14"/>
      <c r="X72" s="14"/>
      <c r="Y72" s="14"/>
      <c r="Z72" s="12"/>
      <c r="AA72" s="14"/>
      <c r="AB72" s="14"/>
      <c r="AC72" s="14"/>
      <c r="AD72" s="14"/>
      <c r="AE72" s="14"/>
    </row>
    <row r="73" spans="1:31" ht="13.8" collapsed="1" x14ac:dyDescent="0.25">
      <c r="A73" s="32" t="s">
        <v>99</v>
      </c>
      <c r="B73" s="32"/>
      <c r="C73" s="46" t="s">
        <v>100</v>
      </c>
      <c r="D73" s="46"/>
      <c r="E73" s="14">
        <v>12280</v>
      </c>
      <c r="F73" s="14"/>
      <c r="G73" s="14">
        <v>38832</v>
      </c>
      <c r="H73" s="46"/>
      <c r="I73" s="14">
        <v>7850</v>
      </c>
      <c r="J73" s="14">
        <v>13626</v>
      </c>
      <c r="K73" s="14">
        <v>18245</v>
      </c>
      <c r="L73" s="14">
        <v>28106</v>
      </c>
      <c r="M73" s="14">
        <v>67826</v>
      </c>
      <c r="N73" s="46"/>
      <c r="O73" s="14">
        <v>2380</v>
      </c>
      <c r="P73" s="14">
        <v>13883</v>
      </c>
      <c r="Q73" s="14">
        <v>8075</v>
      </c>
      <c r="R73" s="14">
        <v>24584</v>
      </c>
      <c r="S73" s="14">
        <v>48921</v>
      </c>
      <c r="T73" s="12"/>
      <c r="U73" s="14">
        <v>13560</v>
      </c>
      <c r="V73" s="14">
        <v>10408</v>
      </c>
      <c r="W73" s="14">
        <v>5563</v>
      </c>
      <c r="X73" s="14">
        <v>19631</v>
      </c>
      <c r="Y73" s="14">
        <v>49162</v>
      </c>
      <c r="Z73" s="12"/>
      <c r="AA73" s="14">
        <v>4554</v>
      </c>
      <c r="AB73" s="14">
        <v>9595</v>
      </c>
      <c r="AC73" s="14">
        <v>12777</v>
      </c>
      <c r="AD73" s="14">
        <v>17001</v>
      </c>
      <c r="AE73" s="14">
        <v>43928</v>
      </c>
    </row>
    <row r="74" spans="1:31" ht="13.8" x14ac:dyDescent="0.25">
      <c r="A74" s="32"/>
      <c r="B74" s="32"/>
      <c r="C74" s="46"/>
      <c r="D74" s="46"/>
      <c r="E74" s="13"/>
      <c r="F74" s="13"/>
      <c r="G74" s="13"/>
      <c r="H74" s="46"/>
      <c r="I74" s="13"/>
      <c r="J74" s="13"/>
      <c r="K74" s="13"/>
      <c r="L74" s="13"/>
      <c r="M74" s="13"/>
      <c r="N74" s="46"/>
      <c r="O74" s="13"/>
      <c r="P74" s="13"/>
      <c r="Q74" s="13"/>
      <c r="R74" s="13"/>
      <c r="S74" s="13"/>
      <c r="T74" s="13"/>
      <c r="U74" s="13"/>
      <c r="V74" s="13"/>
      <c r="W74" s="13"/>
      <c r="X74" s="13"/>
      <c r="Y74" s="13"/>
      <c r="Z74" s="13"/>
      <c r="AA74" s="13"/>
      <c r="AB74" s="13"/>
      <c r="AC74" s="13"/>
      <c r="AD74" s="13"/>
      <c r="AE74" s="13"/>
    </row>
    <row r="75" spans="1:31" ht="13.8" hidden="1" outlineLevel="1" x14ac:dyDescent="0.25">
      <c r="A75" s="32" t="s">
        <v>118</v>
      </c>
      <c r="B75" s="32"/>
      <c r="C75" s="45" t="s">
        <v>119</v>
      </c>
      <c r="D75" s="45"/>
      <c r="E75" s="13">
        <v>4958</v>
      </c>
      <c r="F75" s="13"/>
      <c r="G75" s="13">
        <v>0</v>
      </c>
      <c r="H75" s="45"/>
      <c r="I75" s="13">
        <v>3880</v>
      </c>
      <c r="J75" s="13">
        <v>6666</v>
      </c>
      <c r="K75" s="13">
        <v>7980</v>
      </c>
      <c r="L75" s="13">
        <v>5275</v>
      </c>
      <c r="M75" s="13">
        <v>23802</v>
      </c>
      <c r="N75" s="45"/>
      <c r="O75" s="13">
        <v>1986</v>
      </c>
      <c r="P75" s="13">
        <v>4181</v>
      </c>
      <c r="Q75" s="13">
        <v>5567</v>
      </c>
      <c r="R75" s="13">
        <v>4275</v>
      </c>
      <c r="S75" s="13">
        <v>16010</v>
      </c>
      <c r="T75" s="13"/>
      <c r="U75" s="13">
        <v>4817</v>
      </c>
      <c r="V75" s="13">
        <v>7503</v>
      </c>
      <c r="W75" s="13">
        <v>9297</v>
      </c>
      <c r="X75" s="13">
        <v>6444</v>
      </c>
      <c r="Y75" s="13">
        <v>28061</v>
      </c>
      <c r="Z75" s="13"/>
      <c r="AA75" s="13">
        <v>4160</v>
      </c>
      <c r="AB75" s="13">
        <v>6792</v>
      </c>
      <c r="AC75" s="13">
        <v>8716</v>
      </c>
      <c r="AD75" s="13">
        <v>6516</v>
      </c>
      <c r="AE75" s="13">
        <v>26184</v>
      </c>
    </row>
    <row r="76" spans="1:31" ht="13.8" hidden="1" outlineLevel="1" x14ac:dyDescent="0.25">
      <c r="A76" s="32" t="s">
        <v>120</v>
      </c>
      <c r="B76" s="32"/>
      <c r="C76" s="45" t="s">
        <v>121</v>
      </c>
      <c r="D76" s="45"/>
      <c r="E76" s="13">
        <v>0</v>
      </c>
      <c r="F76" s="13"/>
      <c r="G76" s="13">
        <v>2457</v>
      </c>
      <c r="H76" s="45"/>
      <c r="I76" s="13">
        <v>-2199</v>
      </c>
      <c r="J76" s="13">
        <v>-2363</v>
      </c>
      <c r="K76" s="13">
        <v>0</v>
      </c>
      <c r="L76" s="13">
        <v>0</v>
      </c>
      <c r="M76" s="13">
        <v>-4562</v>
      </c>
      <c r="N76" s="45"/>
      <c r="O76" s="13">
        <v>-4645</v>
      </c>
      <c r="P76" s="13">
        <v>-2701</v>
      </c>
      <c r="Q76" s="13">
        <v>-757</v>
      </c>
      <c r="R76" s="13">
        <v>-2051</v>
      </c>
      <c r="S76" s="13">
        <v>-10154</v>
      </c>
      <c r="T76" s="13"/>
      <c r="U76" s="13">
        <v>-4088</v>
      </c>
      <c r="V76" s="13">
        <v>-5617</v>
      </c>
      <c r="W76" s="13">
        <v>-6577</v>
      </c>
      <c r="X76" s="13">
        <v>-7698</v>
      </c>
      <c r="Y76" s="13">
        <v>-23979</v>
      </c>
      <c r="Z76" s="13"/>
      <c r="AA76" s="13">
        <v>-3624</v>
      </c>
      <c r="AB76" s="13">
        <v>-3900</v>
      </c>
      <c r="AC76" s="13">
        <v>-3574</v>
      </c>
      <c r="AD76" s="13">
        <v>-5393</v>
      </c>
      <c r="AE76" s="13">
        <v>-16491</v>
      </c>
    </row>
    <row r="77" spans="1:31" ht="13.8" collapsed="1" x14ac:dyDescent="0.25">
      <c r="A77" s="32"/>
      <c r="B77" s="32"/>
      <c r="C77" s="94" t="s">
        <v>193</v>
      </c>
      <c r="D77" s="46"/>
      <c r="E77" s="14">
        <v>3615</v>
      </c>
      <c r="F77" s="14"/>
      <c r="G77" s="14">
        <v>2457</v>
      </c>
      <c r="H77" s="46"/>
      <c r="I77" s="14">
        <v>1681</v>
      </c>
      <c r="J77" s="14">
        <v>4303</v>
      </c>
      <c r="K77" s="14">
        <v>6289</v>
      </c>
      <c r="L77" s="14">
        <v>3625</v>
      </c>
      <c r="M77" s="14">
        <v>15889</v>
      </c>
      <c r="N77" s="46"/>
      <c r="O77" s="14">
        <v>-2659</v>
      </c>
      <c r="P77" s="14">
        <v>1480</v>
      </c>
      <c r="Q77" s="14">
        <v>4810</v>
      </c>
      <c r="R77" s="14">
        <v>2224</v>
      </c>
      <c r="S77" s="14">
        <v>5856</v>
      </c>
      <c r="T77" s="12"/>
      <c r="U77" s="14">
        <v>729</v>
      </c>
      <c r="V77" s="14">
        <v>1886</v>
      </c>
      <c r="W77" s="14">
        <v>2720</v>
      </c>
      <c r="X77" s="14">
        <v>-1254</v>
      </c>
      <c r="Y77" s="11">
        <v>4082</v>
      </c>
      <c r="Z77" s="12"/>
      <c r="AA77" s="11">
        <v>536</v>
      </c>
      <c r="AB77" s="11">
        <v>2892</v>
      </c>
      <c r="AC77" s="11">
        <v>5142</v>
      </c>
      <c r="AD77" s="11">
        <v>1123</v>
      </c>
      <c r="AE77" s="11">
        <v>9693</v>
      </c>
    </row>
    <row r="78" spans="1:31" ht="13.8" x14ac:dyDescent="0.25">
      <c r="A78" s="32"/>
      <c r="B78" s="32"/>
      <c r="C78" s="46"/>
      <c r="D78" s="46"/>
      <c r="E78" s="12"/>
      <c r="F78" s="12"/>
      <c r="G78" s="12"/>
      <c r="H78" s="46"/>
      <c r="I78" s="12"/>
      <c r="J78" s="12"/>
      <c r="K78" s="12"/>
      <c r="L78" s="12"/>
      <c r="M78" s="12"/>
      <c r="N78" s="46"/>
      <c r="O78" s="12"/>
      <c r="P78" s="12"/>
      <c r="Q78" s="12"/>
      <c r="R78" s="12"/>
      <c r="S78" s="12"/>
      <c r="T78" s="12"/>
      <c r="U78" s="12"/>
      <c r="V78" s="12"/>
      <c r="W78" s="12"/>
      <c r="X78" s="12"/>
      <c r="Y78" s="12"/>
      <c r="Z78" s="12"/>
      <c r="AA78" s="12"/>
      <c r="AB78" s="12"/>
      <c r="AC78" s="12"/>
      <c r="AD78" s="12"/>
      <c r="AE78" s="12"/>
    </row>
    <row r="79" spans="1:31" ht="14.4" thickBot="1" x14ac:dyDescent="0.3">
      <c r="A79" s="32"/>
      <c r="B79" s="32"/>
      <c r="C79" s="47" t="s">
        <v>103</v>
      </c>
      <c r="D79" s="46"/>
      <c r="E79" s="16">
        <v>227810</v>
      </c>
      <c r="F79" s="16"/>
      <c r="G79" s="16">
        <v>496472</v>
      </c>
      <c r="H79" s="46"/>
      <c r="I79" s="16">
        <v>226321</v>
      </c>
      <c r="J79" s="16">
        <v>234129</v>
      </c>
      <c r="K79" s="16">
        <v>231748</v>
      </c>
      <c r="L79" s="16">
        <v>268531</v>
      </c>
      <c r="M79" s="16">
        <v>960729</v>
      </c>
      <c r="N79" s="46"/>
      <c r="O79" s="16">
        <v>196889</v>
      </c>
      <c r="P79" s="16">
        <v>229989</v>
      </c>
      <c r="Q79" s="16">
        <v>218222</v>
      </c>
      <c r="R79" s="16">
        <v>260282</v>
      </c>
      <c r="S79" s="16">
        <v>905382</v>
      </c>
      <c r="T79" s="12"/>
      <c r="U79" s="16">
        <v>243397</v>
      </c>
      <c r="V79" s="16">
        <v>232251</v>
      </c>
      <c r="W79" s="16">
        <v>205212</v>
      </c>
      <c r="X79" s="16">
        <v>250359</v>
      </c>
      <c r="Y79" s="16">
        <v>931220</v>
      </c>
      <c r="Z79" s="12"/>
      <c r="AA79" s="16">
        <v>234575</v>
      </c>
      <c r="AB79" s="16">
        <v>240115</v>
      </c>
      <c r="AC79" s="16">
        <v>263394</v>
      </c>
      <c r="AD79" s="16">
        <v>253394</v>
      </c>
      <c r="AE79" s="16">
        <v>991479</v>
      </c>
    </row>
    <row r="80" spans="1:31" ht="14.4" thickTop="1" x14ac:dyDescent="0.25">
      <c r="A80" s="32"/>
      <c r="B80" s="32"/>
      <c r="C80" s="46"/>
      <c r="D80" s="46"/>
      <c r="T80" s="12"/>
      <c r="U80" s="12"/>
      <c r="V80" s="12"/>
      <c r="W80" s="12"/>
      <c r="X80" s="12"/>
      <c r="Y80" s="12"/>
      <c r="Z80" s="12"/>
      <c r="AA80" s="12"/>
      <c r="AB80" s="12"/>
      <c r="AC80" s="12"/>
      <c r="AD80" s="12"/>
      <c r="AE80" s="12"/>
    </row>
    <row r="81" spans="1:31" ht="13.8" x14ac:dyDescent="0.25">
      <c r="A81" s="32"/>
      <c r="B81" s="32"/>
      <c r="C81" s="47" t="s">
        <v>104</v>
      </c>
      <c r="D81" s="47"/>
      <c r="E81" s="2"/>
      <c r="F81" s="49"/>
      <c r="G81" s="2"/>
      <c r="H81" s="47"/>
      <c r="I81" s="2"/>
      <c r="J81" s="49"/>
      <c r="K81" s="2"/>
      <c r="L81" s="2"/>
      <c r="M81" s="2"/>
      <c r="N81" s="47"/>
      <c r="O81" s="2"/>
      <c r="P81" s="49"/>
      <c r="Q81" s="2"/>
      <c r="R81" s="2"/>
      <c r="S81" s="2"/>
      <c r="T81" s="2"/>
      <c r="U81" s="2"/>
      <c r="V81" s="2"/>
      <c r="W81" s="2"/>
      <c r="X81" s="2"/>
      <c r="Y81" s="2"/>
      <c r="Z81" s="2"/>
      <c r="AA81" s="2"/>
      <c r="AB81" s="2"/>
      <c r="AC81" s="2"/>
      <c r="AD81" s="2"/>
      <c r="AE81" s="2"/>
    </row>
    <row r="82" spans="1:31" ht="13.8" x14ac:dyDescent="0.25">
      <c r="A82" s="32" t="s">
        <v>10</v>
      </c>
      <c r="B82" s="32"/>
      <c r="C82" s="32" t="s">
        <v>105</v>
      </c>
      <c r="D82" s="32"/>
      <c r="E82" s="17">
        <v>-42834</v>
      </c>
      <c r="F82" s="17"/>
      <c r="G82" s="17">
        <v>-81564</v>
      </c>
      <c r="H82" s="32"/>
      <c r="I82" s="17">
        <v>-43717</v>
      </c>
      <c r="J82" s="17">
        <v>-41895</v>
      </c>
      <c r="K82" s="17">
        <v>-41825</v>
      </c>
      <c r="L82" s="17">
        <v>-42013</v>
      </c>
      <c r="M82" s="17">
        <v>-169450</v>
      </c>
      <c r="N82" s="32"/>
      <c r="O82" s="17">
        <v>-48010</v>
      </c>
      <c r="P82" s="17">
        <v>-48994</v>
      </c>
      <c r="Q82" s="17">
        <v>-45518</v>
      </c>
      <c r="R82" s="17">
        <v>-44460</v>
      </c>
      <c r="S82" s="17">
        <v>-186982</v>
      </c>
      <c r="T82" s="2"/>
      <c r="U82" s="17">
        <v>-47812</v>
      </c>
      <c r="V82" s="17">
        <v>-47995</v>
      </c>
      <c r="W82" s="17">
        <v>-44182</v>
      </c>
      <c r="X82" s="17">
        <v>-44687</v>
      </c>
      <c r="Y82" s="17">
        <v>-184675</v>
      </c>
      <c r="Z82" s="2"/>
      <c r="AA82" s="17">
        <v>-50595</v>
      </c>
      <c r="AB82" s="17">
        <v>-48527</v>
      </c>
      <c r="AC82" s="17">
        <v>-49097</v>
      </c>
      <c r="AD82" s="17">
        <v>-45199</v>
      </c>
      <c r="AE82" s="17">
        <v>-193418</v>
      </c>
    </row>
    <row r="83" spans="1:31" ht="13.8" x14ac:dyDescent="0.25">
      <c r="A83" s="32" t="s">
        <v>106</v>
      </c>
      <c r="B83" s="32"/>
      <c r="C83" s="32" t="s">
        <v>107</v>
      </c>
      <c r="D83" s="32"/>
      <c r="E83" s="18">
        <v>-49461</v>
      </c>
      <c r="F83" s="18"/>
      <c r="G83" s="18">
        <v>-160666</v>
      </c>
      <c r="H83" s="32"/>
      <c r="I83" s="18">
        <v>-56604</v>
      </c>
      <c r="J83" s="18">
        <v>-45458</v>
      </c>
      <c r="K83" s="18">
        <v>-59779</v>
      </c>
      <c r="L83" s="18">
        <v>-67944</v>
      </c>
      <c r="M83" s="18">
        <v>-229785</v>
      </c>
      <c r="N83" s="32"/>
      <c r="O83" s="18">
        <v>-41893</v>
      </c>
      <c r="P83" s="18">
        <v>-53131</v>
      </c>
      <c r="Q83" s="18">
        <v>-50195</v>
      </c>
      <c r="R83" s="18">
        <v>-72244</v>
      </c>
      <c r="S83" s="18">
        <v>-217463</v>
      </c>
      <c r="T83" s="2"/>
      <c r="U83" s="18">
        <v>-57845</v>
      </c>
      <c r="V83" s="18">
        <v>-49125</v>
      </c>
      <c r="W83" s="18">
        <v>-44186</v>
      </c>
      <c r="X83" s="18">
        <v>-66441</v>
      </c>
      <c r="Y83" s="18">
        <v>-217597</v>
      </c>
      <c r="Z83" s="2"/>
      <c r="AA83" s="18">
        <v>-43926</v>
      </c>
      <c r="AB83" s="18">
        <v>-48951</v>
      </c>
      <c r="AC83" s="18">
        <v>-53149</v>
      </c>
      <c r="AD83" s="18">
        <v>-67788</v>
      </c>
      <c r="AE83" s="18">
        <v>-213814</v>
      </c>
    </row>
    <row r="84" spans="1:31" ht="13.8" x14ac:dyDescent="0.25">
      <c r="A84" s="32" t="s">
        <v>10</v>
      </c>
      <c r="B84" s="32"/>
      <c r="C84" s="32" t="s">
        <v>108</v>
      </c>
      <c r="D84" s="32"/>
      <c r="E84" s="19">
        <v>81</v>
      </c>
      <c r="F84" s="19"/>
      <c r="G84" s="19">
        <v>-7579</v>
      </c>
      <c r="H84" s="32"/>
      <c r="I84" s="19">
        <v>-9841</v>
      </c>
      <c r="J84" s="19">
        <v>-8299</v>
      </c>
      <c r="K84" s="19">
        <v>-4526</v>
      </c>
      <c r="L84" s="19">
        <v>-61894</v>
      </c>
      <c r="M84" s="19">
        <v>-84560</v>
      </c>
      <c r="N84" s="32"/>
      <c r="O84" s="19">
        <v>0</v>
      </c>
      <c r="P84" s="19">
        <v>-19031</v>
      </c>
      <c r="Q84" s="19">
        <v>-34909</v>
      </c>
      <c r="R84" s="19">
        <v>-30404</v>
      </c>
      <c r="S84" s="19">
        <v>-84344</v>
      </c>
      <c r="T84" s="2"/>
      <c r="U84" s="19">
        <v>0</v>
      </c>
      <c r="V84" s="19">
        <v>980</v>
      </c>
      <c r="W84" s="19">
        <v>0</v>
      </c>
      <c r="X84" s="19">
        <v>-18157</v>
      </c>
      <c r="Y84" s="19">
        <v>-17177</v>
      </c>
      <c r="Z84" s="2"/>
      <c r="AA84" s="19">
        <v>-20434</v>
      </c>
      <c r="AB84" s="19">
        <v>-5432</v>
      </c>
      <c r="AC84" s="19">
        <v>-18552</v>
      </c>
      <c r="AD84" s="19">
        <v>-74213</v>
      </c>
      <c r="AE84" s="19">
        <v>-118630</v>
      </c>
    </row>
    <row r="85" spans="1:31" ht="15" hidden="1" outlineLevel="1" x14ac:dyDescent="0.25">
      <c r="A85" s="20" t="s">
        <v>44</v>
      </c>
      <c r="B85" s="20"/>
      <c r="C85" s="93" t="s">
        <v>45</v>
      </c>
      <c r="D85" s="32"/>
      <c r="E85" s="19">
        <v>0</v>
      </c>
      <c r="F85" s="19"/>
      <c r="G85" s="19">
        <v>0</v>
      </c>
      <c r="H85" s="32"/>
      <c r="I85" s="19">
        <v>0</v>
      </c>
      <c r="J85" s="19">
        <v>0</v>
      </c>
      <c r="K85" s="19">
        <v>0</v>
      </c>
      <c r="L85" s="19">
        <v>0</v>
      </c>
      <c r="M85" s="19">
        <v>0</v>
      </c>
      <c r="N85" s="32"/>
      <c r="O85" s="19">
        <v>0</v>
      </c>
      <c r="P85" s="19">
        <v>0</v>
      </c>
      <c r="Q85" s="19">
        <v>0</v>
      </c>
      <c r="R85" s="19">
        <v>0</v>
      </c>
      <c r="S85" s="19">
        <v>0</v>
      </c>
      <c r="T85" s="2"/>
      <c r="U85" s="19">
        <v>0</v>
      </c>
      <c r="V85" s="19">
        <v>0</v>
      </c>
      <c r="W85" s="19">
        <v>0</v>
      </c>
      <c r="X85" s="19">
        <v>0</v>
      </c>
      <c r="Y85" s="19">
        <v>0</v>
      </c>
      <c r="Z85" s="2"/>
      <c r="AA85" s="19">
        <v>0</v>
      </c>
      <c r="AB85" s="19">
        <v>0</v>
      </c>
      <c r="AC85" s="19">
        <v>0</v>
      </c>
      <c r="AD85" s="19">
        <v>0</v>
      </c>
      <c r="AE85" s="19">
        <v>0</v>
      </c>
    </row>
    <row r="86" spans="1:31" ht="13.8" collapsed="1" x14ac:dyDescent="0.25">
      <c r="A86" s="32" t="s">
        <v>10</v>
      </c>
      <c r="B86" s="32"/>
      <c r="C86" s="32" t="s">
        <v>197</v>
      </c>
      <c r="D86" s="32"/>
      <c r="E86" s="21">
        <v>0</v>
      </c>
      <c r="F86" s="21"/>
      <c r="G86" s="21">
        <v>99473</v>
      </c>
      <c r="H86" s="32"/>
      <c r="I86" s="21">
        <v>-61657</v>
      </c>
      <c r="J86" s="21">
        <v>0</v>
      </c>
      <c r="K86" s="21">
        <v>15919</v>
      </c>
      <c r="L86" s="21">
        <v>0</v>
      </c>
      <c r="M86" s="21">
        <v>-45738</v>
      </c>
      <c r="N86" s="32"/>
      <c r="O86" s="91">
        <v>-25121</v>
      </c>
      <c r="P86" s="91">
        <v>0</v>
      </c>
      <c r="Q86" s="21">
        <v>0</v>
      </c>
      <c r="R86" s="21">
        <v>-7518</v>
      </c>
      <c r="S86" s="21">
        <v>-32639</v>
      </c>
      <c r="T86" s="2"/>
      <c r="U86" s="21">
        <v>-19</v>
      </c>
      <c r="V86" s="21">
        <v>-8622</v>
      </c>
      <c r="W86" s="21">
        <v>-7</v>
      </c>
      <c r="X86" s="21">
        <v>-13</v>
      </c>
      <c r="Y86" s="22">
        <v>-8661</v>
      </c>
      <c r="Z86" s="23"/>
      <c r="AA86" s="22">
        <v>0</v>
      </c>
      <c r="AB86" s="22">
        <v>0</v>
      </c>
      <c r="AC86" s="22">
        <v>0</v>
      </c>
      <c r="AD86" s="22">
        <v>0</v>
      </c>
      <c r="AE86" s="22">
        <v>0</v>
      </c>
    </row>
    <row r="87" spans="1:31" ht="13.8" x14ac:dyDescent="0.25">
      <c r="A87" s="50"/>
      <c r="B87" s="50"/>
      <c r="C87" s="50"/>
      <c r="D87" s="50"/>
      <c r="E87" s="50"/>
      <c r="F87" s="50"/>
      <c r="G87" s="50"/>
      <c r="H87" s="50"/>
      <c r="I87" s="50"/>
      <c r="J87" s="50"/>
      <c r="K87" s="50"/>
      <c r="L87" s="50"/>
      <c r="M87" s="50"/>
      <c r="N87" s="50"/>
      <c r="O87" s="50"/>
      <c r="P87" s="50"/>
      <c r="Q87" s="50"/>
      <c r="R87" s="50"/>
      <c r="S87" s="50"/>
      <c r="T87" s="2"/>
      <c r="U87" s="50"/>
      <c r="V87" s="50"/>
      <c r="W87" s="50"/>
      <c r="X87" s="50"/>
      <c r="Y87" s="50"/>
      <c r="Z87" s="2"/>
      <c r="AA87" s="50"/>
      <c r="AB87" s="50"/>
      <c r="AC87" s="50"/>
      <c r="AD87" s="50"/>
      <c r="AE87" s="50"/>
    </row>
    <row r="88" spans="1:31" ht="14.4" thickBot="1" x14ac:dyDescent="0.3">
      <c r="A88" s="50"/>
      <c r="B88" s="50"/>
      <c r="C88" s="47" t="s">
        <v>109</v>
      </c>
      <c r="D88" s="47"/>
      <c r="E88" s="24">
        <v>135596</v>
      </c>
      <c r="F88" s="24"/>
      <c r="G88" s="24">
        <v>346136</v>
      </c>
      <c r="H88" s="47"/>
      <c r="I88" s="24">
        <v>54502</v>
      </c>
      <c r="J88" s="24">
        <v>138477</v>
      </c>
      <c r="K88" s="24">
        <v>141537</v>
      </c>
      <c r="L88" s="24">
        <v>96680</v>
      </c>
      <c r="M88" s="24">
        <v>431196</v>
      </c>
      <c r="N88" s="47"/>
      <c r="O88" s="24">
        <v>81865</v>
      </c>
      <c r="P88" s="24">
        <v>108833</v>
      </c>
      <c r="Q88" s="24">
        <v>87600</v>
      </c>
      <c r="R88" s="24">
        <v>105656</v>
      </c>
      <c r="S88" s="24">
        <v>383954</v>
      </c>
      <c r="T88" s="2"/>
      <c r="U88" s="24">
        <v>137721</v>
      </c>
      <c r="V88" s="24">
        <v>127489</v>
      </c>
      <c r="W88" s="24">
        <v>116837</v>
      </c>
      <c r="X88" s="24">
        <v>121061</v>
      </c>
      <c r="Y88" s="24">
        <v>503110</v>
      </c>
      <c r="Z88" s="2"/>
      <c r="AA88" s="24">
        <v>119620</v>
      </c>
      <c r="AB88" s="24">
        <v>137205</v>
      </c>
      <c r="AC88" s="24">
        <v>142596</v>
      </c>
      <c r="AD88" s="24">
        <v>66194</v>
      </c>
      <c r="AE88" s="24">
        <v>465617</v>
      </c>
    </row>
    <row r="89" spans="1:31" ht="13.8" x14ac:dyDescent="0.25">
      <c r="C89" s="32"/>
      <c r="D89" s="32"/>
      <c r="E89" s="2"/>
      <c r="F89" s="2"/>
      <c r="G89" s="2"/>
      <c r="H89" s="32"/>
      <c r="I89" s="2"/>
      <c r="J89" s="2"/>
      <c r="K89" s="2"/>
      <c r="L89" s="2"/>
      <c r="M89" s="2"/>
      <c r="N89" s="32"/>
      <c r="O89" s="2"/>
      <c r="P89" s="2"/>
      <c r="Q89" s="2"/>
      <c r="R89" s="2"/>
      <c r="S89" s="2"/>
      <c r="T89" s="2"/>
      <c r="U89" s="2"/>
      <c r="V89" s="2"/>
      <c r="W89" s="2"/>
      <c r="X89" s="2"/>
      <c r="Y89" s="2"/>
      <c r="Z89" s="2"/>
      <c r="AA89" s="2"/>
      <c r="AB89" s="2"/>
      <c r="AC89" s="2"/>
      <c r="AD89" s="2"/>
      <c r="AE89" s="2"/>
    </row>
    <row r="90" spans="1:31" ht="13.8" x14ac:dyDescent="0.25">
      <c r="C90" s="45" t="s">
        <v>198</v>
      </c>
      <c r="D90" s="32"/>
      <c r="E90" s="2"/>
      <c r="F90" s="2"/>
      <c r="G90" s="2"/>
      <c r="H90" s="32"/>
      <c r="I90" s="2"/>
      <c r="J90" s="2"/>
      <c r="K90" s="2"/>
      <c r="L90" s="2"/>
      <c r="M90" s="2"/>
      <c r="N90" s="32"/>
      <c r="O90" s="2"/>
      <c r="P90" s="2"/>
      <c r="Q90" s="2"/>
      <c r="R90" s="2"/>
      <c r="S90" s="2"/>
      <c r="T90" s="2"/>
      <c r="U90" s="2"/>
      <c r="V90" s="2"/>
      <c r="W90" s="2"/>
      <c r="X90" s="2"/>
      <c r="Y90" s="2"/>
      <c r="Z90" s="2"/>
      <c r="AA90" s="2"/>
      <c r="AB90" s="2"/>
      <c r="AC90" s="2"/>
      <c r="AD90" s="2"/>
      <c r="AE90" s="2"/>
    </row>
    <row r="91" spans="1:31" ht="13.8" x14ac:dyDescent="0.25">
      <c r="C91" s="45" t="s">
        <v>110</v>
      </c>
      <c r="D91" s="32"/>
      <c r="E91" s="2"/>
      <c r="F91" s="2"/>
      <c r="G91" s="2"/>
      <c r="H91" s="32"/>
      <c r="I91" s="2"/>
      <c r="J91" s="2"/>
      <c r="K91" s="2"/>
      <c r="L91" s="2"/>
      <c r="M91" s="2"/>
      <c r="N91" s="32"/>
      <c r="O91" s="2"/>
      <c r="P91" s="2"/>
      <c r="Q91" s="2"/>
      <c r="R91" s="2"/>
      <c r="S91" s="2"/>
      <c r="T91" s="2"/>
      <c r="U91" s="2"/>
      <c r="V91" s="2"/>
      <c r="W91" s="2"/>
      <c r="X91" s="2"/>
      <c r="Y91" s="2"/>
      <c r="Z91" s="2"/>
      <c r="AA91" s="2"/>
      <c r="AB91" s="2"/>
      <c r="AC91" s="2"/>
      <c r="AD91" s="2"/>
      <c r="AE91" s="2"/>
    </row>
    <row r="92" spans="1:31" ht="13.8" x14ac:dyDescent="0.25">
      <c r="C92" s="32"/>
      <c r="D92" s="32"/>
      <c r="E92" s="2"/>
      <c r="F92" s="2"/>
      <c r="G92" s="2"/>
      <c r="H92" s="32"/>
      <c r="I92" s="2"/>
      <c r="J92" s="2"/>
      <c r="K92" s="2"/>
      <c r="L92" s="2"/>
      <c r="M92" s="2"/>
      <c r="N92" s="32"/>
      <c r="O92" s="2"/>
      <c r="P92" s="2"/>
      <c r="Q92" s="2"/>
      <c r="R92" s="2"/>
      <c r="S92" s="2"/>
      <c r="T92" s="2"/>
      <c r="U92" s="2"/>
      <c r="V92" s="2"/>
      <c r="W92" s="2"/>
      <c r="X92" s="2"/>
      <c r="Y92" s="2"/>
      <c r="Z92" s="2"/>
      <c r="AA92" s="2"/>
      <c r="AB92" s="2"/>
      <c r="AC92" s="2"/>
      <c r="AD92" s="2"/>
      <c r="AE92" s="2"/>
    </row>
    <row r="93" spans="1:31" ht="13.8" x14ac:dyDescent="0.25">
      <c r="C93" s="32"/>
      <c r="D93" s="32"/>
      <c r="E93" s="2"/>
      <c r="F93" s="2"/>
      <c r="G93" s="2"/>
      <c r="H93" s="32"/>
      <c r="I93" s="2"/>
      <c r="J93" s="2"/>
      <c r="K93" s="2"/>
      <c r="L93" s="2"/>
      <c r="M93" s="2"/>
      <c r="N93" s="32"/>
      <c r="O93" s="2"/>
      <c r="P93" s="2"/>
      <c r="Q93" s="2"/>
      <c r="R93" s="2"/>
      <c r="S93" s="2"/>
      <c r="T93" s="2"/>
      <c r="U93" s="2"/>
      <c r="V93" s="2"/>
      <c r="W93" s="2"/>
      <c r="X93" s="2"/>
      <c r="Y93" s="2"/>
      <c r="Z93" s="2"/>
      <c r="AA93" s="2"/>
      <c r="AB93" s="2"/>
      <c r="AC93" s="2"/>
      <c r="AD93" s="2"/>
      <c r="AE93" s="2"/>
    </row>
    <row r="94" spans="1:31" ht="13.8" x14ac:dyDescent="0.25">
      <c r="C94" s="32" t="s">
        <v>196</v>
      </c>
      <c r="D94" s="32"/>
      <c r="E94" s="2"/>
      <c r="F94" s="2"/>
      <c r="G94" s="2"/>
      <c r="H94" s="32"/>
      <c r="I94" s="2"/>
      <c r="J94" s="2"/>
      <c r="K94" s="2"/>
      <c r="L94" s="2"/>
      <c r="M94" s="2"/>
      <c r="N94" s="32"/>
      <c r="O94" s="2"/>
      <c r="P94" s="2"/>
      <c r="Q94" s="2"/>
      <c r="R94" s="2"/>
      <c r="S94" s="2"/>
      <c r="T94" s="2"/>
      <c r="U94" s="2"/>
      <c r="V94" s="2"/>
      <c r="W94" s="2"/>
      <c r="X94" s="2"/>
      <c r="Y94" s="2"/>
      <c r="Z94" s="2"/>
      <c r="AA94" s="2"/>
      <c r="AB94" s="2"/>
      <c r="AC94" s="2"/>
      <c r="AD94" s="2"/>
      <c r="AE94" s="2"/>
    </row>
    <row r="95" spans="1:31" ht="13.8" x14ac:dyDescent="0.25">
      <c r="C95" s="46" t="s">
        <v>194</v>
      </c>
      <c r="D95" s="46"/>
      <c r="E95" s="15">
        <v>191600</v>
      </c>
      <c r="F95" s="15">
        <v>106533</v>
      </c>
      <c r="G95" s="15">
        <v>298132</v>
      </c>
      <c r="H95" s="43"/>
      <c r="I95" s="15">
        <v>181495</v>
      </c>
      <c r="J95" s="15">
        <v>210959</v>
      </c>
      <c r="K95" s="15">
        <v>221137</v>
      </c>
      <c r="L95" s="15">
        <v>224791</v>
      </c>
      <c r="M95" s="15">
        <v>838382</v>
      </c>
      <c r="N95" s="43"/>
      <c r="O95" s="15">
        <v>147198</v>
      </c>
      <c r="P95" s="15">
        <v>166725</v>
      </c>
      <c r="Q95" s="15">
        <v>175902</v>
      </c>
      <c r="R95" s="15">
        <v>201330</v>
      </c>
      <c r="S95" s="15">
        <v>691155</v>
      </c>
      <c r="T95" s="15"/>
      <c r="U95" s="15"/>
      <c r="V95" s="15"/>
      <c r="W95" s="15"/>
      <c r="X95" s="15"/>
      <c r="Y95" s="15"/>
      <c r="Z95" s="15"/>
      <c r="AA95" s="15"/>
      <c r="AB95" s="15"/>
      <c r="AC95" s="15"/>
      <c r="AD95" s="15"/>
      <c r="AE95" s="15"/>
    </row>
    <row r="96" spans="1:31" ht="13.8" x14ac:dyDescent="0.25">
      <c r="A96" s="32"/>
      <c r="B96" s="32"/>
      <c r="C96" s="46" t="s">
        <v>195</v>
      </c>
      <c r="D96" s="46"/>
      <c r="E96" s="12">
        <v>17238</v>
      </c>
      <c r="F96" s="12">
        <v>24052</v>
      </c>
      <c r="G96" s="12">
        <v>41289</v>
      </c>
      <c r="H96" s="46"/>
      <c r="I96" s="12">
        <v>9531</v>
      </c>
      <c r="J96" s="12">
        <v>17929</v>
      </c>
      <c r="K96" s="12">
        <v>26225</v>
      </c>
      <c r="L96" s="12">
        <v>33381</v>
      </c>
      <c r="M96" s="12">
        <v>87066</v>
      </c>
      <c r="N96" s="46"/>
      <c r="O96" s="12">
        <v>-279</v>
      </c>
      <c r="P96" s="12">
        <v>15363</v>
      </c>
      <c r="Q96" s="12">
        <v>12885</v>
      </c>
      <c r="R96" s="12">
        <v>26808</v>
      </c>
      <c r="S96" s="12">
        <v>54777</v>
      </c>
      <c r="T96" s="12"/>
      <c r="U96" s="12"/>
      <c r="V96" s="12"/>
      <c r="W96" s="12"/>
      <c r="X96" s="12"/>
      <c r="Y96" s="12"/>
      <c r="Z96" s="12"/>
      <c r="AA96" s="12"/>
      <c r="AB96" s="12"/>
      <c r="AC96" s="12"/>
      <c r="AD96" s="12"/>
      <c r="AE96" s="12"/>
    </row>
    <row r="97" spans="1:31" ht="13.8" x14ac:dyDescent="0.25">
      <c r="C97" s="32"/>
      <c r="D97" s="32"/>
      <c r="E97" s="2"/>
      <c r="F97" s="2"/>
      <c r="G97" s="2"/>
      <c r="H97" s="32"/>
      <c r="I97" s="2"/>
      <c r="J97" s="2"/>
      <c r="K97" s="2"/>
      <c r="L97" s="2"/>
      <c r="M97" s="2"/>
      <c r="N97" s="32"/>
      <c r="O97" s="2"/>
      <c r="P97" s="2"/>
      <c r="Q97" s="2"/>
      <c r="R97" s="2"/>
      <c r="S97" s="2"/>
      <c r="T97" s="2"/>
      <c r="U97" s="2"/>
      <c r="V97" s="2"/>
      <c r="W97" s="2"/>
      <c r="X97" s="2"/>
      <c r="Y97" s="2"/>
      <c r="Z97" s="2"/>
      <c r="AA97" s="2"/>
      <c r="AB97" s="2"/>
      <c r="AC97" s="2"/>
      <c r="AD97" s="2"/>
      <c r="AE97" s="2"/>
    </row>
    <row r="98" spans="1:31" ht="13.8" x14ac:dyDescent="0.25">
      <c r="C98" s="32"/>
      <c r="D98" s="32"/>
      <c r="E98" s="2"/>
      <c r="F98" s="2"/>
      <c r="G98" s="2"/>
      <c r="H98" s="32"/>
      <c r="I98" s="2"/>
      <c r="J98" s="2"/>
      <c r="K98" s="2"/>
      <c r="L98" s="2"/>
      <c r="M98" s="2"/>
      <c r="N98" s="32"/>
      <c r="O98" s="2"/>
      <c r="P98" s="2"/>
      <c r="Q98" s="2"/>
      <c r="R98" s="2"/>
      <c r="S98" s="2"/>
      <c r="T98" s="2"/>
      <c r="U98" s="2"/>
      <c r="V98" s="2"/>
      <c r="W98" s="2"/>
      <c r="X98" s="2"/>
      <c r="Y98" s="2"/>
      <c r="Z98" s="2"/>
      <c r="AA98" s="2"/>
      <c r="AB98" s="2"/>
      <c r="AC98" s="2"/>
      <c r="AD98" s="2"/>
      <c r="AE98" s="2"/>
    </row>
    <row r="99" spans="1:31" ht="13.8" x14ac:dyDescent="0.25">
      <c r="C99" s="32"/>
      <c r="D99" s="32"/>
      <c r="E99" s="2"/>
      <c r="F99" s="2"/>
      <c r="G99" s="2"/>
      <c r="H99" s="32"/>
      <c r="I99" s="2"/>
      <c r="J99" s="2"/>
      <c r="K99" s="2"/>
      <c r="L99" s="2"/>
      <c r="M99" s="2"/>
      <c r="N99" s="32"/>
      <c r="O99" s="2"/>
      <c r="P99" s="2"/>
      <c r="Q99" s="2"/>
      <c r="R99" s="2"/>
      <c r="S99" s="2"/>
      <c r="T99" s="2"/>
      <c r="U99" s="2"/>
      <c r="V99" s="2"/>
      <c r="W99" s="2"/>
      <c r="X99" s="2"/>
      <c r="Y99" s="2"/>
      <c r="Z99" s="2"/>
      <c r="AA99" s="2"/>
      <c r="AB99" s="2"/>
      <c r="AC99" s="2"/>
      <c r="AD99" s="2"/>
      <c r="AE99" s="2"/>
    </row>
    <row r="100" spans="1:31" ht="13.8" x14ac:dyDescent="0.25">
      <c r="C100" s="32"/>
      <c r="D100" s="32"/>
      <c r="E100" s="2"/>
      <c r="F100" s="2"/>
      <c r="G100" s="2"/>
      <c r="H100" s="32"/>
      <c r="I100" s="2"/>
      <c r="J100" s="2"/>
      <c r="K100" s="2"/>
      <c r="L100" s="2"/>
      <c r="M100" s="2"/>
      <c r="N100" s="32"/>
      <c r="O100" s="2"/>
      <c r="P100" s="2"/>
      <c r="Q100" s="2"/>
      <c r="R100" s="2"/>
      <c r="S100" s="2"/>
      <c r="T100" s="2"/>
      <c r="U100" s="2"/>
      <c r="V100" s="2"/>
      <c r="W100" s="2"/>
      <c r="X100" s="2"/>
      <c r="Y100" s="2"/>
      <c r="Z100" s="2"/>
      <c r="AA100" s="2"/>
      <c r="AB100" s="2"/>
      <c r="AC100" s="2"/>
      <c r="AD100" s="2"/>
      <c r="AE100" s="2"/>
    </row>
    <row r="101" spans="1:31" ht="13.8" x14ac:dyDescent="0.25">
      <c r="A101" s="32" t="s">
        <v>106</v>
      </c>
      <c r="B101" s="32"/>
      <c r="C101" s="32" t="s">
        <v>107</v>
      </c>
      <c r="D101" s="32"/>
      <c r="E101" s="18">
        <v>0</v>
      </c>
      <c r="F101" s="18">
        <v>0</v>
      </c>
      <c r="G101" s="18">
        <v>0</v>
      </c>
      <c r="H101" s="32"/>
      <c r="I101" s="18">
        <v>0</v>
      </c>
      <c r="J101" s="18">
        <v>0</v>
      </c>
      <c r="K101" s="18">
        <v>0</v>
      </c>
      <c r="L101" s="18">
        <v>0</v>
      </c>
      <c r="M101" s="18">
        <v>0</v>
      </c>
      <c r="N101" s="18" t="e">
        <v>#VALUE!</v>
      </c>
      <c r="O101" s="18">
        <v>0</v>
      </c>
      <c r="P101" s="18">
        <v>0</v>
      </c>
      <c r="Q101" s="18">
        <v>0</v>
      </c>
      <c r="R101" s="18">
        <v>0</v>
      </c>
      <c r="S101" s="18">
        <v>0</v>
      </c>
      <c r="T101" s="18" t="e">
        <v>#VALUE!</v>
      </c>
      <c r="U101" s="18">
        <v>3816</v>
      </c>
      <c r="V101" s="18">
        <v>0</v>
      </c>
      <c r="W101" s="18">
        <v>0</v>
      </c>
      <c r="X101" s="18">
        <v>0</v>
      </c>
      <c r="Y101" s="18">
        <v>3816</v>
      </c>
      <c r="Z101" s="2"/>
      <c r="AA101" s="18">
        <v>0</v>
      </c>
      <c r="AB101" s="18">
        <v>0</v>
      </c>
      <c r="AC101" s="18">
        <v>7282</v>
      </c>
      <c r="AD101" s="18">
        <v>0</v>
      </c>
      <c r="AE101" s="18">
        <v>7282</v>
      </c>
    </row>
    <row r="102" spans="1:31" ht="13.8" x14ac:dyDescent="0.25">
      <c r="A102" s="32" t="s">
        <v>10</v>
      </c>
      <c r="C102" s="32"/>
      <c r="D102" s="32"/>
      <c r="E102" s="2"/>
      <c r="F102" s="2"/>
      <c r="G102" s="2"/>
      <c r="H102" s="32"/>
      <c r="I102" s="2"/>
      <c r="J102" s="2"/>
      <c r="K102" s="2"/>
      <c r="L102" s="2"/>
      <c r="M102" s="2"/>
      <c r="N102" s="32"/>
      <c r="O102" s="2"/>
      <c r="P102" s="2"/>
      <c r="Q102" s="2"/>
      <c r="R102" s="2"/>
      <c r="S102" s="2"/>
      <c r="T102" s="2"/>
      <c r="U102" s="2"/>
      <c r="V102" s="2"/>
      <c r="W102" s="2"/>
      <c r="X102" s="2"/>
      <c r="Y102" s="2"/>
      <c r="Z102" s="2"/>
      <c r="AA102" s="2"/>
      <c r="AB102" s="2"/>
      <c r="AC102" s="2"/>
      <c r="AD102" s="2"/>
      <c r="AE102" s="2"/>
    </row>
    <row r="103" spans="1:31" ht="13.8" x14ac:dyDescent="0.25">
      <c r="A103" s="32" t="s">
        <v>106</v>
      </c>
      <c r="B103" s="32"/>
      <c r="C103" s="32" t="s">
        <v>107</v>
      </c>
      <c r="D103" s="32"/>
      <c r="E103" s="18">
        <v>50802</v>
      </c>
      <c r="F103" s="18">
        <v>109863</v>
      </c>
      <c r="G103" s="18">
        <v>160666</v>
      </c>
      <c r="H103" s="32"/>
      <c r="I103" s="18">
        <v>56604</v>
      </c>
      <c r="J103" s="18">
        <v>45458</v>
      </c>
      <c r="K103" s="18">
        <v>61472</v>
      </c>
      <c r="L103" s="18">
        <v>69592</v>
      </c>
      <c r="M103" s="18">
        <v>233126</v>
      </c>
      <c r="N103" s="18" t="e">
        <v>#VALUE!</v>
      </c>
      <c r="O103" s="18">
        <v>41893</v>
      </c>
      <c r="P103" s="18">
        <v>53132</v>
      </c>
      <c r="Q103" s="18">
        <v>50196</v>
      </c>
      <c r="R103" s="18">
        <v>72240</v>
      </c>
      <c r="S103" s="18">
        <v>217461</v>
      </c>
      <c r="T103" s="18" t="e">
        <v>#VALUE!</v>
      </c>
      <c r="U103" s="18">
        <v>54029</v>
      </c>
      <c r="V103" s="18">
        <v>49125</v>
      </c>
      <c r="W103" s="18">
        <v>44186</v>
      </c>
      <c r="X103" s="18">
        <v>66441</v>
      </c>
      <c r="Y103" s="18">
        <v>213781</v>
      </c>
      <c r="Z103" s="2"/>
      <c r="AA103" s="18">
        <v>43926</v>
      </c>
      <c r="AB103" s="18">
        <v>48951</v>
      </c>
      <c r="AC103" s="18">
        <v>45867</v>
      </c>
      <c r="AD103" s="18">
        <v>67788</v>
      </c>
      <c r="AE103" s="18">
        <v>206532</v>
      </c>
    </row>
    <row r="104" spans="1:31" ht="13.8" x14ac:dyDescent="0.25">
      <c r="C104" s="32"/>
      <c r="D104" s="32"/>
      <c r="E104" s="2">
        <v>50802</v>
      </c>
      <c r="F104" s="2">
        <v>109863</v>
      </c>
      <c r="G104" s="2">
        <v>160666</v>
      </c>
      <c r="H104" s="32"/>
      <c r="I104" s="2">
        <v>56604</v>
      </c>
      <c r="J104" s="2">
        <v>45458</v>
      </c>
      <c r="K104" s="2">
        <v>61472</v>
      </c>
      <c r="L104" s="2">
        <v>69592</v>
      </c>
      <c r="M104" s="2">
        <v>233126</v>
      </c>
      <c r="N104" s="2" t="e">
        <v>#VALUE!</v>
      </c>
      <c r="O104" s="2">
        <v>41893</v>
      </c>
      <c r="P104" s="2">
        <v>53132</v>
      </c>
      <c r="Q104" s="2">
        <v>50196</v>
      </c>
      <c r="R104" s="2">
        <v>72240</v>
      </c>
      <c r="S104" s="2">
        <v>217461</v>
      </c>
      <c r="T104" s="2" t="e">
        <v>#VALUE!</v>
      </c>
      <c r="U104" s="2">
        <v>57845</v>
      </c>
      <c r="V104" s="2">
        <v>49125</v>
      </c>
      <c r="W104" s="2">
        <v>44186</v>
      </c>
      <c r="X104" s="2">
        <v>66441</v>
      </c>
      <c r="Y104" s="2">
        <v>217597</v>
      </c>
      <c r="Z104" s="2"/>
      <c r="AA104" s="2">
        <v>43926</v>
      </c>
      <c r="AB104" s="2">
        <v>48951</v>
      </c>
      <c r="AC104" s="2">
        <v>53149</v>
      </c>
      <c r="AD104" s="2">
        <v>67788</v>
      </c>
      <c r="AE104" s="2">
        <v>213814</v>
      </c>
    </row>
    <row r="105" spans="1:31" ht="13.8" x14ac:dyDescent="0.25">
      <c r="C105" s="32"/>
      <c r="D105" s="32"/>
      <c r="E105" s="2"/>
      <c r="F105" s="2"/>
      <c r="G105" s="2"/>
      <c r="H105" s="32"/>
      <c r="I105" s="2"/>
      <c r="J105" s="2"/>
      <c r="K105" s="2"/>
      <c r="L105" s="2"/>
      <c r="M105" s="2"/>
      <c r="N105" s="32"/>
      <c r="O105" s="2"/>
      <c r="P105" s="2"/>
      <c r="Q105" s="2"/>
      <c r="R105" s="2"/>
      <c r="S105" s="2"/>
      <c r="T105" s="2"/>
      <c r="U105" s="2"/>
      <c r="V105" s="2"/>
      <c r="W105" s="2"/>
      <c r="X105" s="2"/>
      <c r="Y105" s="2"/>
      <c r="Z105" s="2"/>
      <c r="AA105" s="2"/>
      <c r="AB105" s="2"/>
      <c r="AC105" s="2"/>
      <c r="AD105" s="2"/>
      <c r="AE105" s="2"/>
    </row>
    <row r="106" spans="1:31" ht="13.8" x14ac:dyDescent="0.25">
      <c r="C106" s="32"/>
      <c r="D106" s="32"/>
      <c r="E106" s="2"/>
      <c r="F106" s="2"/>
      <c r="G106" s="2"/>
      <c r="H106" s="32"/>
      <c r="I106" s="2"/>
      <c r="J106" s="2"/>
      <c r="K106" s="2"/>
      <c r="L106" s="2"/>
      <c r="M106" s="2"/>
      <c r="N106" s="32"/>
      <c r="O106" s="2"/>
      <c r="P106" s="2"/>
      <c r="Q106" s="2"/>
      <c r="R106" s="2"/>
      <c r="S106" s="2"/>
      <c r="T106" s="2"/>
      <c r="U106" s="2"/>
      <c r="V106" s="2"/>
      <c r="W106" s="2"/>
      <c r="X106" s="2"/>
      <c r="Y106" s="2"/>
      <c r="Z106" s="2"/>
      <c r="AA106" s="2"/>
      <c r="AB106" s="2"/>
      <c r="AC106" s="2"/>
      <c r="AD106" s="2"/>
      <c r="AE106" s="2"/>
    </row>
    <row r="107" spans="1:31" ht="13.8" x14ac:dyDescent="0.25">
      <c r="C107" s="32"/>
      <c r="D107" s="32"/>
      <c r="E107" s="2"/>
      <c r="F107" s="2"/>
      <c r="G107" s="2"/>
      <c r="H107" s="32"/>
      <c r="I107" s="2"/>
      <c r="J107" s="2"/>
      <c r="K107" s="2"/>
      <c r="L107" s="2"/>
      <c r="M107" s="2"/>
      <c r="N107" s="32"/>
      <c r="O107" s="2"/>
      <c r="P107" s="2"/>
      <c r="Q107" s="2"/>
      <c r="R107" s="2"/>
      <c r="S107" s="2"/>
      <c r="T107" s="2"/>
      <c r="U107" s="2"/>
      <c r="V107" s="2"/>
      <c r="W107" s="2"/>
      <c r="X107" s="2"/>
      <c r="Y107" s="2"/>
      <c r="Z107" s="2"/>
      <c r="AA107" s="2"/>
      <c r="AB107" s="2"/>
      <c r="AC107" s="2"/>
      <c r="AD107" s="2"/>
      <c r="AE107" s="2"/>
    </row>
    <row r="108" spans="1:31" ht="13.8" x14ac:dyDescent="0.25">
      <c r="C108" s="32"/>
      <c r="D108" s="32"/>
      <c r="E108" s="2"/>
      <c r="F108" s="2"/>
      <c r="G108" s="2"/>
      <c r="H108" s="32"/>
      <c r="I108" s="2"/>
      <c r="J108" s="2"/>
      <c r="K108" s="2"/>
      <c r="L108" s="2"/>
      <c r="M108" s="2"/>
      <c r="N108" s="32"/>
      <c r="O108" s="2"/>
      <c r="P108" s="2"/>
      <c r="Q108" s="2"/>
      <c r="R108" s="2"/>
      <c r="S108" s="2"/>
      <c r="T108" s="2"/>
      <c r="U108" s="2"/>
      <c r="V108" s="2"/>
      <c r="W108" s="2"/>
      <c r="X108" s="2"/>
      <c r="Y108" s="2"/>
      <c r="Z108" s="2"/>
      <c r="AA108" s="2"/>
      <c r="AB108" s="2"/>
      <c r="AC108" s="2"/>
      <c r="AD108" s="2"/>
      <c r="AE108" s="2"/>
    </row>
    <row r="109" spans="1:31" ht="13.8" x14ac:dyDescent="0.25">
      <c r="C109" s="32"/>
      <c r="D109" s="32"/>
      <c r="E109" s="2"/>
      <c r="F109" s="2"/>
      <c r="G109" s="2"/>
      <c r="H109" s="32"/>
      <c r="I109" s="2"/>
      <c r="J109" s="2"/>
      <c r="K109" s="2"/>
      <c r="L109" s="2"/>
      <c r="M109" s="2"/>
      <c r="N109" s="32"/>
      <c r="O109" s="2"/>
      <c r="P109" s="2"/>
      <c r="Q109" s="2"/>
      <c r="R109" s="2"/>
      <c r="S109" s="2"/>
      <c r="T109" s="2"/>
      <c r="U109" s="2"/>
      <c r="V109" s="2"/>
      <c r="W109" s="2"/>
      <c r="X109" s="2"/>
      <c r="Y109" s="2"/>
      <c r="Z109" s="2"/>
      <c r="AA109" s="2"/>
      <c r="AB109" s="2"/>
      <c r="AC109" s="2"/>
      <c r="AD109" s="2"/>
      <c r="AE109" s="2"/>
    </row>
    <row r="110" spans="1:31" ht="13.8" x14ac:dyDescent="0.25">
      <c r="C110" s="32"/>
      <c r="D110" s="32"/>
      <c r="E110" s="2"/>
      <c r="F110" s="2"/>
      <c r="G110" s="2"/>
      <c r="H110" s="32"/>
      <c r="I110" s="2"/>
      <c r="J110" s="2"/>
      <c r="K110" s="2"/>
      <c r="L110" s="2"/>
      <c r="M110" s="2"/>
      <c r="N110" s="32"/>
      <c r="O110" s="2"/>
      <c r="P110" s="2"/>
      <c r="Q110" s="2"/>
      <c r="R110" s="2"/>
      <c r="S110" s="2"/>
      <c r="T110" s="2"/>
      <c r="U110" s="2"/>
      <c r="V110" s="2"/>
      <c r="W110" s="2"/>
      <c r="X110" s="2"/>
      <c r="Y110" s="2"/>
      <c r="Z110" s="2"/>
      <c r="AA110" s="2"/>
      <c r="AB110" s="2"/>
      <c r="AC110" s="2"/>
      <c r="AD110" s="2"/>
      <c r="AE110" s="2"/>
    </row>
    <row r="111" spans="1:31" ht="13.8" x14ac:dyDescent="0.25">
      <c r="C111" s="32"/>
      <c r="D111" s="32"/>
      <c r="E111" s="2"/>
      <c r="F111" s="2"/>
      <c r="G111" s="2"/>
      <c r="H111" s="32"/>
      <c r="I111" s="2"/>
      <c r="J111" s="2"/>
      <c r="K111" s="2"/>
      <c r="L111" s="2"/>
      <c r="M111" s="2"/>
      <c r="N111" s="32"/>
      <c r="O111" s="2"/>
      <c r="P111" s="2"/>
      <c r="Q111" s="2"/>
      <c r="R111" s="2"/>
      <c r="S111" s="2"/>
      <c r="T111" s="2"/>
      <c r="U111" s="2"/>
      <c r="V111" s="2"/>
      <c r="W111" s="2"/>
      <c r="X111" s="2"/>
      <c r="Y111" s="2"/>
      <c r="Z111" s="2"/>
      <c r="AA111" s="2"/>
      <c r="AB111" s="2"/>
      <c r="AC111" s="2"/>
      <c r="AD111" s="2"/>
      <c r="AE111" s="2"/>
    </row>
    <row r="112" spans="1:31" ht="13.8" x14ac:dyDescent="0.25">
      <c r="C112" s="32"/>
      <c r="D112" s="32"/>
      <c r="E112" s="2"/>
      <c r="F112" s="2"/>
      <c r="G112" s="2"/>
      <c r="H112" s="32"/>
      <c r="I112" s="2"/>
      <c r="J112" s="2"/>
      <c r="K112" s="2"/>
      <c r="L112" s="2"/>
      <c r="M112" s="2"/>
      <c r="N112" s="32"/>
      <c r="O112" s="2"/>
      <c r="P112" s="2"/>
      <c r="Q112" s="2"/>
      <c r="R112" s="2"/>
      <c r="S112" s="2"/>
      <c r="T112" s="2"/>
      <c r="U112" s="2"/>
      <c r="V112" s="2"/>
      <c r="W112" s="2"/>
      <c r="X112" s="2"/>
      <c r="Y112" s="2"/>
      <c r="Z112" s="2"/>
      <c r="AA112" s="2"/>
      <c r="AB112" s="2"/>
      <c r="AC112" s="2"/>
      <c r="AD112" s="2"/>
      <c r="AE112" s="2"/>
    </row>
    <row r="113" spans="3:31" ht="13.8" x14ac:dyDescent="0.25">
      <c r="C113" s="32"/>
      <c r="D113" s="32"/>
      <c r="E113" s="2"/>
      <c r="F113" s="2"/>
      <c r="G113" s="2"/>
      <c r="H113" s="32"/>
      <c r="I113" s="2"/>
      <c r="J113" s="2"/>
      <c r="K113" s="2"/>
      <c r="L113" s="2"/>
      <c r="M113" s="2"/>
      <c r="N113" s="32"/>
      <c r="O113" s="2"/>
      <c r="P113" s="2"/>
      <c r="Q113" s="2"/>
      <c r="R113" s="2"/>
      <c r="S113" s="2"/>
      <c r="T113" s="2"/>
      <c r="U113" s="2"/>
      <c r="V113" s="2"/>
      <c r="W113" s="2"/>
      <c r="X113" s="2"/>
      <c r="Y113" s="2"/>
      <c r="Z113" s="2"/>
      <c r="AA113" s="2"/>
      <c r="AB113" s="2"/>
      <c r="AC113" s="2"/>
      <c r="AD113" s="2"/>
      <c r="AE113" s="2"/>
    </row>
    <row r="114" spans="3:31" ht="13.8" x14ac:dyDescent="0.25">
      <c r="C114" s="32"/>
      <c r="D114" s="32"/>
      <c r="E114" s="2"/>
      <c r="F114" s="2"/>
      <c r="G114" s="2"/>
      <c r="H114" s="32"/>
      <c r="I114" s="2"/>
      <c r="J114" s="2"/>
      <c r="K114" s="2"/>
      <c r="L114" s="2"/>
      <c r="M114" s="2"/>
      <c r="N114" s="32"/>
      <c r="O114" s="2"/>
      <c r="P114" s="2"/>
      <c r="Q114" s="2"/>
      <c r="R114" s="2"/>
      <c r="S114" s="2"/>
      <c r="T114" s="2"/>
      <c r="U114" s="2"/>
      <c r="V114" s="2"/>
      <c r="W114" s="2"/>
      <c r="X114" s="2"/>
      <c r="Y114" s="2"/>
      <c r="Z114" s="2"/>
      <c r="AA114" s="2"/>
      <c r="AB114" s="2"/>
      <c r="AC114" s="2"/>
      <c r="AD114" s="2"/>
      <c r="AE114" s="2"/>
    </row>
    <row r="115" spans="3:31" ht="13.8" x14ac:dyDescent="0.25">
      <c r="C115" s="32"/>
      <c r="D115" s="32"/>
      <c r="E115" s="2"/>
      <c r="F115" s="2"/>
      <c r="G115" s="2"/>
      <c r="H115" s="32"/>
      <c r="I115" s="2"/>
      <c r="J115" s="2"/>
      <c r="K115" s="2"/>
      <c r="L115" s="2"/>
      <c r="M115" s="2"/>
      <c r="N115" s="32"/>
      <c r="O115" s="2"/>
      <c r="P115" s="2"/>
      <c r="Q115" s="2"/>
      <c r="R115" s="2"/>
      <c r="S115" s="2"/>
      <c r="T115" s="2"/>
      <c r="U115" s="2"/>
      <c r="V115" s="2"/>
      <c r="W115" s="2"/>
      <c r="X115" s="2"/>
      <c r="Y115" s="2"/>
      <c r="Z115" s="2"/>
      <c r="AA115" s="2"/>
      <c r="AB115" s="2"/>
      <c r="AC115" s="2"/>
      <c r="AD115" s="2"/>
      <c r="AE115" s="2"/>
    </row>
    <row r="116" spans="3:31" ht="13.8" x14ac:dyDescent="0.25">
      <c r="C116" s="32"/>
      <c r="D116" s="32"/>
      <c r="E116" s="2"/>
      <c r="F116" s="2"/>
      <c r="G116" s="2"/>
      <c r="H116" s="32"/>
      <c r="I116" s="2"/>
      <c r="J116" s="2"/>
      <c r="K116" s="2"/>
      <c r="L116" s="2"/>
      <c r="M116" s="2"/>
      <c r="N116" s="32"/>
      <c r="O116" s="2"/>
      <c r="P116" s="2"/>
      <c r="Q116" s="2"/>
      <c r="R116" s="2"/>
      <c r="S116" s="2"/>
      <c r="T116" s="2"/>
      <c r="U116" s="2"/>
      <c r="V116" s="2"/>
      <c r="W116" s="2"/>
      <c r="X116" s="2"/>
      <c r="Y116" s="2"/>
      <c r="Z116" s="2"/>
      <c r="AA116" s="2"/>
      <c r="AB116" s="2"/>
      <c r="AC116" s="2"/>
      <c r="AD116" s="2"/>
      <c r="AE116" s="2"/>
    </row>
    <row r="117" spans="3:31" ht="13.8" x14ac:dyDescent="0.25">
      <c r="C117" s="32"/>
      <c r="D117" s="32"/>
      <c r="E117" s="2"/>
      <c r="F117" s="2"/>
      <c r="G117" s="2"/>
      <c r="H117" s="32"/>
      <c r="I117" s="2"/>
      <c r="J117" s="2"/>
      <c r="K117" s="2"/>
      <c r="L117" s="2"/>
      <c r="M117" s="2"/>
      <c r="N117" s="32"/>
      <c r="O117" s="2"/>
      <c r="P117" s="2"/>
      <c r="Q117" s="2"/>
      <c r="R117" s="2"/>
      <c r="S117" s="2"/>
      <c r="T117" s="2"/>
      <c r="U117" s="2"/>
      <c r="V117" s="2"/>
      <c r="W117" s="2"/>
      <c r="X117" s="2"/>
      <c r="Y117" s="2"/>
      <c r="Z117" s="2"/>
      <c r="AA117" s="2"/>
      <c r="AB117" s="2"/>
      <c r="AC117" s="2"/>
      <c r="AD117" s="2"/>
      <c r="AE117" s="2"/>
    </row>
    <row r="118" spans="3:31" ht="13.8" x14ac:dyDescent="0.25">
      <c r="C118" s="32"/>
      <c r="D118" s="32"/>
      <c r="E118" s="2"/>
      <c r="F118" s="2"/>
      <c r="G118" s="2"/>
      <c r="H118" s="32"/>
      <c r="I118" s="2"/>
      <c r="J118" s="2"/>
      <c r="K118" s="2"/>
      <c r="L118" s="2"/>
      <c r="M118" s="2"/>
      <c r="N118" s="32"/>
      <c r="O118" s="2"/>
      <c r="P118" s="2"/>
      <c r="Q118" s="2"/>
      <c r="R118" s="2"/>
      <c r="S118" s="2"/>
      <c r="T118" s="2"/>
      <c r="U118" s="2"/>
      <c r="V118" s="2"/>
      <c r="W118" s="2"/>
      <c r="X118" s="2"/>
      <c r="Y118" s="2"/>
      <c r="Z118" s="2"/>
      <c r="AA118" s="2"/>
      <c r="AB118" s="2"/>
      <c r="AC118" s="2"/>
      <c r="AD118" s="2"/>
      <c r="AE118" s="2"/>
    </row>
    <row r="119" spans="3:31" ht="13.8" x14ac:dyDescent="0.25">
      <c r="C119" s="32"/>
      <c r="D119" s="32"/>
      <c r="E119" s="2"/>
      <c r="F119" s="2"/>
      <c r="G119" s="2"/>
      <c r="H119" s="32"/>
      <c r="I119" s="2"/>
      <c r="J119" s="2"/>
      <c r="K119" s="2"/>
      <c r="L119" s="2"/>
      <c r="M119" s="2"/>
      <c r="N119" s="32"/>
      <c r="O119" s="2"/>
      <c r="P119" s="2"/>
      <c r="Q119" s="2"/>
      <c r="R119" s="2"/>
      <c r="S119" s="2"/>
      <c r="T119" s="2"/>
      <c r="U119" s="2"/>
      <c r="V119" s="2"/>
      <c r="W119" s="2"/>
      <c r="X119" s="2"/>
      <c r="Y119" s="2"/>
      <c r="Z119" s="2"/>
      <c r="AA119" s="2"/>
      <c r="AB119" s="2"/>
      <c r="AC119" s="2"/>
      <c r="AD119" s="2"/>
      <c r="AE119" s="2"/>
    </row>
    <row r="120" spans="3:31" ht="13.8" x14ac:dyDescent="0.25">
      <c r="C120" s="32"/>
      <c r="D120" s="32"/>
      <c r="E120" s="2"/>
      <c r="F120" s="2"/>
      <c r="G120" s="2"/>
      <c r="H120" s="32"/>
      <c r="I120" s="2"/>
      <c r="J120" s="2"/>
      <c r="K120" s="2"/>
      <c r="L120" s="2"/>
      <c r="M120" s="2"/>
      <c r="N120" s="32"/>
      <c r="O120" s="2"/>
      <c r="P120" s="2"/>
      <c r="Q120" s="2"/>
      <c r="R120" s="2"/>
      <c r="S120" s="2"/>
      <c r="T120" s="2"/>
      <c r="U120" s="2"/>
      <c r="V120" s="2"/>
      <c r="W120" s="2"/>
      <c r="X120" s="2"/>
      <c r="Y120" s="2"/>
      <c r="Z120" s="2"/>
      <c r="AA120" s="2"/>
      <c r="AB120" s="2"/>
      <c r="AC120" s="2"/>
      <c r="AD120" s="2"/>
      <c r="AE120" s="2"/>
    </row>
    <row r="121" spans="3:31" ht="13.8" x14ac:dyDescent="0.25">
      <c r="C121" s="32"/>
      <c r="D121" s="32"/>
      <c r="E121" s="2"/>
      <c r="F121" s="32"/>
      <c r="G121" s="2"/>
      <c r="H121" s="32"/>
      <c r="I121" s="2"/>
      <c r="J121" s="32"/>
      <c r="K121" s="2"/>
      <c r="L121" s="2"/>
      <c r="M121" s="2"/>
      <c r="N121" s="32"/>
      <c r="O121" s="2"/>
      <c r="P121" s="32"/>
      <c r="Q121" s="2"/>
      <c r="R121" s="2"/>
      <c r="S121" s="2"/>
      <c r="T121" s="2"/>
      <c r="U121" s="2"/>
      <c r="V121" s="2"/>
      <c r="W121" s="2"/>
      <c r="X121" s="2"/>
      <c r="Y121" s="2"/>
      <c r="Z121" s="2"/>
      <c r="AA121" s="2"/>
      <c r="AB121" s="2"/>
      <c r="AC121" s="2"/>
      <c r="AD121" s="2"/>
      <c r="AE121" s="2"/>
    </row>
    <row r="122" spans="3:31" ht="13.8" x14ac:dyDescent="0.25">
      <c r="C122" s="32"/>
      <c r="D122" s="32"/>
      <c r="E122" s="2"/>
      <c r="F122" s="32"/>
      <c r="G122" s="2"/>
      <c r="H122" s="32"/>
      <c r="I122" s="2"/>
      <c r="J122" s="32"/>
      <c r="K122" s="2"/>
      <c r="L122" s="2"/>
      <c r="M122" s="2"/>
      <c r="N122" s="32"/>
      <c r="O122" s="2"/>
      <c r="P122" s="32"/>
      <c r="Q122" s="2"/>
      <c r="R122" s="2"/>
      <c r="S122" s="2"/>
      <c r="T122" s="2"/>
      <c r="U122" s="2"/>
      <c r="V122" s="2"/>
      <c r="W122" s="2"/>
      <c r="X122" s="2"/>
      <c r="Y122" s="2"/>
      <c r="Z122" s="2"/>
      <c r="AA122" s="2"/>
      <c r="AB122" s="2"/>
      <c r="AC122" s="2"/>
      <c r="AD122" s="2"/>
      <c r="AE122" s="2"/>
    </row>
    <row r="123" spans="3:31" ht="13.8" x14ac:dyDescent="0.25">
      <c r="C123" s="32"/>
      <c r="D123" s="32"/>
      <c r="E123" s="2"/>
      <c r="F123" s="32"/>
      <c r="G123" s="2"/>
      <c r="H123" s="32"/>
      <c r="I123" s="2"/>
      <c r="J123" s="32"/>
      <c r="K123" s="2"/>
      <c r="L123" s="2"/>
      <c r="M123" s="2"/>
      <c r="N123" s="32"/>
      <c r="O123" s="2"/>
      <c r="P123" s="32"/>
      <c r="Q123" s="2"/>
      <c r="R123" s="2"/>
      <c r="S123" s="2"/>
      <c r="T123" s="2"/>
      <c r="U123" s="2"/>
      <c r="V123" s="2"/>
      <c r="W123" s="2"/>
      <c r="X123" s="2"/>
      <c r="Y123" s="2"/>
      <c r="Z123" s="2"/>
      <c r="AA123" s="2"/>
      <c r="AB123" s="2"/>
      <c r="AC123" s="2"/>
      <c r="AD123" s="2"/>
      <c r="AE123" s="2"/>
    </row>
    <row r="124" spans="3:31" ht="13.8" x14ac:dyDescent="0.25">
      <c r="C124" s="32"/>
      <c r="D124" s="32"/>
      <c r="E124" s="2"/>
      <c r="F124" s="32"/>
      <c r="G124" s="2"/>
      <c r="H124" s="32"/>
      <c r="I124" s="2"/>
      <c r="J124" s="32"/>
      <c r="K124" s="2"/>
      <c r="L124" s="2"/>
      <c r="M124" s="2"/>
      <c r="N124" s="32"/>
      <c r="O124" s="2"/>
      <c r="P124" s="32"/>
      <c r="Q124" s="2"/>
      <c r="R124" s="2"/>
      <c r="S124" s="2"/>
      <c r="T124" s="2"/>
      <c r="U124" s="2"/>
      <c r="V124" s="2"/>
      <c r="W124" s="2"/>
      <c r="X124" s="2"/>
      <c r="Y124" s="2"/>
      <c r="Z124" s="2"/>
      <c r="AA124" s="2"/>
      <c r="AB124" s="2"/>
      <c r="AC124" s="2"/>
      <c r="AD124" s="2"/>
      <c r="AE124" s="2"/>
    </row>
    <row r="125" spans="3:31" ht="13.8" x14ac:dyDescent="0.25">
      <c r="C125" s="32"/>
      <c r="D125" s="32"/>
      <c r="E125" s="2"/>
      <c r="F125" s="32"/>
      <c r="G125" s="2"/>
      <c r="H125" s="32"/>
      <c r="I125" s="2"/>
      <c r="J125" s="32"/>
      <c r="K125" s="2"/>
      <c r="L125" s="2"/>
      <c r="M125" s="2"/>
      <c r="N125" s="32"/>
      <c r="O125" s="2"/>
      <c r="P125" s="32"/>
      <c r="Q125" s="2"/>
      <c r="R125" s="2"/>
      <c r="S125" s="2"/>
      <c r="T125" s="2"/>
      <c r="U125" s="2"/>
      <c r="V125" s="2"/>
      <c r="W125" s="2"/>
      <c r="X125" s="2"/>
      <c r="Y125" s="2"/>
      <c r="Z125" s="2"/>
      <c r="AA125" s="2"/>
      <c r="AB125" s="2"/>
      <c r="AC125" s="2"/>
      <c r="AD125" s="2"/>
      <c r="AE125" s="2"/>
    </row>
    <row r="126" spans="3:31" ht="13.8" x14ac:dyDescent="0.25">
      <c r="C126" s="32"/>
      <c r="D126" s="32"/>
      <c r="E126" s="2"/>
      <c r="F126" s="32"/>
      <c r="G126" s="2"/>
      <c r="H126" s="32"/>
      <c r="I126" s="2"/>
      <c r="J126" s="32"/>
      <c r="K126" s="2"/>
      <c r="L126" s="2"/>
      <c r="M126" s="2"/>
      <c r="N126" s="32"/>
      <c r="O126" s="2"/>
      <c r="P126" s="32"/>
      <c r="Q126" s="2"/>
      <c r="R126" s="2"/>
      <c r="S126" s="2"/>
      <c r="T126" s="2"/>
      <c r="U126" s="2"/>
      <c r="V126" s="2"/>
      <c r="W126" s="2"/>
      <c r="X126" s="2"/>
      <c r="Y126" s="2"/>
      <c r="Z126" s="2"/>
      <c r="AA126" s="2"/>
      <c r="AB126" s="2"/>
      <c r="AC126" s="2"/>
      <c r="AD126" s="2"/>
      <c r="AE126" s="2"/>
    </row>
    <row r="127" spans="3:31" ht="13.8" x14ac:dyDescent="0.25">
      <c r="C127" s="32"/>
      <c r="D127" s="32"/>
      <c r="E127" s="2"/>
      <c r="F127" s="32"/>
      <c r="G127" s="2"/>
      <c r="H127" s="32"/>
      <c r="I127" s="2"/>
      <c r="J127" s="32"/>
      <c r="K127" s="2"/>
      <c r="L127" s="2"/>
      <c r="M127" s="2"/>
      <c r="N127" s="32"/>
      <c r="O127" s="2"/>
      <c r="P127" s="32"/>
      <c r="Q127" s="2"/>
      <c r="R127" s="2"/>
      <c r="S127" s="2"/>
      <c r="T127" s="2"/>
      <c r="U127" s="2"/>
      <c r="V127" s="2"/>
      <c r="W127" s="2"/>
      <c r="X127" s="2"/>
      <c r="Y127" s="2"/>
      <c r="Z127" s="2"/>
      <c r="AA127" s="2"/>
      <c r="AB127" s="2"/>
      <c r="AC127" s="2"/>
      <c r="AD127" s="2"/>
      <c r="AE127" s="2"/>
    </row>
    <row r="128" spans="3:31" ht="13.8" x14ac:dyDescent="0.25">
      <c r="C128" s="32"/>
      <c r="D128" s="32"/>
      <c r="E128" s="2"/>
      <c r="F128" s="32"/>
      <c r="G128" s="2"/>
      <c r="H128" s="32"/>
      <c r="I128" s="2"/>
      <c r="J128" s="32"/>
      <c r="K128" s="2"/>
      <c r="L128" s="2"/>
      <c r="M128" s="2"/>
      <c r="N128" s="32"/>
      <c r="O128" s="2"/>
      <c r="P128" s="32"/>
      <c r="Q128" s="2"/>
      <c r="R128" s="2"/>
      <c r="S128" s="2"/>
      <c r="T128" s="2"/>
      <c r="U128" s="2"/>
      <c r="V128" s="2"/>
      <c r="W128" s="2"/>
      <c r="X128" s="2"/>
      <c r="Y128" s="2"/>
      <c r="Z128" s="2"/>
      <c r="AA128" s="2"/>
      <c r="AB128" s="2"/>
      <c r="AC128" s="2"/>
      <c r="AD128" s="2"/>
      <c r="AE128" s="2"/>
    </row>
    <row r="129" spans="3:31" ht="13.8" x14ac:dyDescent="0.25">
      <c r="C129" s="32"/>
      <c r="D129" s="32"/>
      <c r="E129" s="2"/>
      <c r="F129" s="32"/>
      <c r="G129" s="2"/>
      <c r="H129" s="32"/>
      <c r="I129" s="2"/>
      <c r="J129" s="32"/>
      <c r="K129" s="2"/>
      <c r="L129" s="2"/>
      <c r="M129" s="2"/>
      <c r="N129" s="32"/>
      <c r="O129" s="2"/>
      <c r="P129" s="32"/>
      <c r="Q129" s="2"/>
      <c r="R129" s="2"/>
      <c r="S129" s="2"/>
      <c r="T129" s="2"/>
      <c r="U129" s="2"/>
      <c r="V129" s="2"/>
      <c r="W129" s="2"/>
      <c r="X129" s="2"/>
      <c r="Y129" s="2"/>
      <c r="Z129" s="2"/>
      <c r="AA129" s="2"/>
      <c r="AB129" s="2"/>
      <c r="AC129" s="2"/>
      <c r="AD129" s="2"/>
      <c r="AE129" s="2"/>
    </row>
    <row r="130" spans="3:31" ht="13.8" x14ac:dyDescent="0.25">
      <c r="C130" s="32"/>
      <c r="D130" s="32"/>
      <c r="E130" s="2"/>
      <c r="F130" s="32"/>
      <c r="G130" s="2"/>
      <c r="H130" s="32"/>
      <c r="I130" s="2"/>
      <c r="J130" s="32"/>
      <c r="K130" s="2"/>
      <c r="L130" s="2"/>
      <c r="M130" s="2"/>
      <c r="N130" s="32"/>
      <c r="O130" s="2"/>
      <c r="P130" s="32"/>
      <c r="Q130" s="2"/>
      <c r="R130" s="2"/>
      <c r="S130" s="2"/>
      <c r="T130" s="2"/>
      <c r="U130" s="2"/>
      <c r="V130" s="2"/>
      <c r="W130" s="2"/>
      <c r="X130" s="2"/>
      <c r="Y130" s="2"/>
      <c r="Z130" s="2"/>
      <c r="AA130" s="2"/>
      <c r="AB130" s="2"/>
      <c r="AC130" s="2"/>
      <c r="AD130" s="2"/>
      <c r="AE130" s="2"/>
    </row>
    <row r="131" spans="3:31" ht="13.8" x14ac:dyDescent="0.25">
      <c r="C131" s="32"/>
      <c r="D131" s="32"/>
      <c r="E131" s="2"/>
      <c r="F131" s="32"/>
      <c r="G131" s="2"/>
      <c r="H131" s="32"/>
      <c r="I131" s="2"/>
      <c r="J131" s="32"/>
      <c r="K131" s="2"/>
      <c r="L131" s="2"/>
      <c r="M131" s="2"/>
      <c r="N131" s="32"/>
      <c r="O131" s="2"/>
      <c r="P131" s="32"/>
      <c r="Q131" s="2"/>
      <c r="R131" s="2"/>
      <c r="S131" s="2"/>
      <c r="T131" s="2"/>
      <c r="U131" s="2"/>
      <c r="V131" s="2"/>
      <c r="W131" s="2"/>
      <c r="X131" s="2"/>
      <c r="Y131" s="2"/>
      <c r="Z131" s="2"/>
      <c r="AA131" s="2"/>
      <c r="AB131" s="2"/>
      <c r="AC131" s="2"/>
      <c r="AD131" s="2"/>
      <c r="AE131" s="2"/>
    </row>
    <row r="132" spans="3:31" ht="13.8" x14ac:dyDescent="0.25">
      <c r="C132" s="32"/>
      <c r="D132" s="32"/>
      <c r="E132" s="2"/>
      <c r="F132" s="32"/>
      <c r="G132" s="2"/>
      <c r="H132" s="32"/>
      <c r="I132" s="2"/>
      <c r="J132" s="32"/>
      <c r="K132" s="2"/>
      <c r="L132" s="2"/>
      <c r="M132" s="2"/>
      <c r="N132" s="32"/>
      <c r="O132" s="2"/>
      <c r="P132" s="32"/>
      <c r="Q132" s="2"/>
      <c r="R132" s="2"/>
      <c r="S132" s="2"/>
      <c r="T132" s="2"/>
      <c r="U132" s="2"/>
      <c r="V132" s="2"/>
      <c r="W132" s="2"/>
      <c r="X132" s="2"/>
      <c r="Y132" s="2"/>
      <c r="Z132" s="2"/>
      <c r="AA132" s="2"/>
      <c r="AB132" s="2"/>
      <c r="AC132" s="2"/>
      <c r="AD132" s="2"/>
      <c r="AE132" s="2"/>
    </row>
    <row r="133" spans="3:31" ht="13.8" x14ac:dyDescent="0.25">
      <c r="C133" s="32"/>
      <c r="D133" s="32"/>
      <c r="E133" s="2"/>
      <c r="F133" s="32"/>
      <c r="G133" s="2"/>
      <c r="H133" s="32"/>
      <c r="I133" s="2"/>
      <c r="J133" s="32"/>
      <c r="K133" s="2"/>
      <c r="L133" s="2"/>
      <c r="M133" s="2"/>
      <c r="N133" s="32"/>
      <c r="O133" s="2"/>
      <c r="P133" s="32"/>
      <c r="Q133" s="2"/>
      <c r="R133" s="2"/>
      <c r="S133" s="2"/>
      <c r="T133" s="2"/>
      <c r="U133" s="2"/>
      <c r="V133" s="2"/>
      <c r="W133" s="2"/>
      <c r="X133" s="2"/>
      <c r="Y133" s="2"/>
      <c r="Z133" s="2"/>
      <c r="AA133" s="2"/>
      <c r="AB133" s="2"/>
      <c r="AC133" s="2"/>
      <c r="AD133" s="2"/>
      <c r="AE133" s="2"/>
    </row>
    <row r="134" spans="3:31" ht="13.8" x14ac:dyDescent="0.25">
      <c r="C134" s="32"/>
      <c r="D134" s="32"/>
      <c r="E134" s="2"/>
      <c r="F134" s="32"/>
      <c r="G134" s="2"/>
      <c r="H134" s="32"/>
      <c r="I134" s="2"/>
      <c r="J134" s="32"/>
      <c r="K134" s="2"/>
      <c r="L134" s="2"/>
      <c r="M134" s="2"/>
      <c r="N134" s="32"/>
      <c r="O134" s="2"/>
      <c r="P134" s="32"/>
      <c r="Q134" s="2"/>
      <c r="R134" s="2"/>
      <c r="S134" s="2"/>
      <c r="T134" s="2"/>
      <c r="U134" s="2"/>
      <c r="V134" s="2"/>
      <c r="W134" s="2"/>
      <c r="X134" s="2"/>
      <c r="Y134" s="2"/>
      <c r="Z134" s="2"/>
      <c r="AA134" s="2"/>
      <c r="AB134" s="2"/>
      <c r="AC134" s="2"/>
      <c r="AD134" s="2"/>
      <c r="AE134" s="2"/>
    </row>
    <row r="135" spans="3:31" ht="13.8" x14ac:dyDescent="0.25">
      <c r="C135" s="32"/>
      <c r="D135" s="32"/>
      <c r="E135" s="2"/>
      <c r="F135" s="32"/>
      <c r="G135" s="2"/>
      <c r="H135" s="32"/>
      <c r="I135" s="2"/>
      <c r="J135" s="32"/>
      <c r="K135" s="2"/>
      <c r="L135" s="2"/>
      <c r="M135" s="2"/>
      <c r="N135" s="32"/>
      <c r="O135" s="2"/>
      <c r="P135" s="32"/>
      <c r="Q135" s="2"/>
      <c r="R135" s="2"/>
      <c r="S135" s="2"/>
      <c r="T135" s="2"/>
      <c r="U135" s="2"/>
      <c r="V135" s="2"/>
      <c r="W135" s="2"/>
      <c r="X135" s="2"/>
      <c r="Y135" s="2"/>
      <c r="Z135" s="2"/>
      <c r="AA135" s="2"/>
      <c r="AB135" s="2"/>
      <c r="AC135" s="2"/>
      <c r="AD135" s="2"/>
      <c r="AE135" s="2"/>
    </row>
    <row r="136" spans="3:31" ht="13.8" x14ac:dyDescent="0.25">
      <c r="C136" s="32"/>
      <c r="D136" s="32"/>
      <c r="E136" s="2"/>
      <c r="F136" s="32"/>
      <c r="G136" s="2"/>
      <c r="H136" s="32"/>
      <c r="I136" s="2"/>
      <c r="J136" s="32"/>
      <c r="K136" s="2"/>
      <c r="L136" s="2"/>
      <c r="M136" s="2"/>
      <c r="N136" s="32"/>
      <c r="O136" s="2"/>
      <c r="P136" s="32"/>
      <c r="Q136" s="2"/>
      <c r="R136" s="2"/>
      <c r="S136" s="2"/>
      <c r="T136" s="2"/>
      <c r="U136" s="2"/>
      <c r="V136" s="2"/>
      <c r="W136" s="2"/>
      <c r="X136" s="2"/>
      <c r="Y136" s="2"/>
      <c r="Z136" s="2"/>
      <c r="AA136" s="2"/>
      <c r="AB136" s="2"/>
      <c r="AC136" s="2"/>
      <c r="AD136" s="2"/>
      <c r="AE136" s="2"/>
    </row>
    <row r="137" spans="3:31" ht="13.8" x14ac:dyDescent="0.25">
      <c r="C137" s="32"/>
      <c r="D137" s="32"/>
      <c r="E137" s="2"/>
      <c r="F137" s="32"/>
      <c r="G137" s="2"/>
      <c r="H137" s="32"/>
      <c r="I137" s="2"/>
      <c r="J137" s="32"/>
      <c r="K137" s="2"/>
      <c r="L137" s="2"/>
      <c r="M137" s="2"/>
      <c r="N137" s="32"/>
      <c r="O137" s="2"/>
      <c r="P137" s="32"/>
      <c r="Q137" s="2"/>
      <c r="R137" s="2"/>
      <c r="S137" s="2"/>
      <c r="T137" s="2"/>
      <c r="U137" s="2"/>
      <c r="V137" s="2"/>
      <c r="W137" s="2"/>
      <c r="X137" s="2"/>
      <c r="Y137" s="2"/>
      <c r="Z137" s="2"/>
      <c r="AA137" s="2"/>
      <c r="AB137" s="2"/>
      <c r="AC137" s="2"/>
      <c r="AD137" s="2"/>
      <c r="AE137" s="2"/>
    </row>
    <row r="138" spans="3:31" ht="13.8" x14ac:dyDescent="0.25">
      <c r="C138" s="32"/>
      <c r="D138" s="32"/>
      <c r="E138" s="2"/>
      <c r="F138" s="32"/>
      <c r="G138" s="2"/>
      <c r="H138" s="32"/>
      <c r="I138" s="2"/>
      <c r="J138" s="32"/>
      <c r="K138" s="2"/>
      <c r="L138" s="2"/>
      <c r="M138" s="2"/>
      <c r="N138" s="32"/>
      <c r="O138" s="2"/>
      <c r="P138" s="32"/>
      <c r="Q138" s="2"/>
      <c r="R138" s="2"/>
      <c r="S138" s="2"/>
      <c r="T138" s="2"/>
      <c r="U138" s="2"/>
      <c r="V138" s="2"/>
      <c r="W138" s="2"/>
      <c r="X138" s="2"/>
      <c r="Y138" s="2"/>
      <c r="Z138" s="2"/>
      <c r="AA138" s="2"/>
      <c r="AB138" s="2"/>
      <c r="AC138" s="2"/>
      <c r="AD138" s="2"/>
      <c r="AE138" s="2"/>
    </row>
    <row r="139" spans="3:31" ht="13.8" x14ac:dyDescent="0.25">
      <c r="C139" s="32"/>
      <c r="D139" s="32"/>
      <c r="E139" s="2"/>
      <c r="F139" s="32"/>
      <c r="G139" s="2"/>
      <c r="H139" s="32"/>
      <c r="I139" s="2"/>
      <c r="J139" s="32"/>
      <c r="K139" s="2"/>
      <c r="L139" s="2"/>
      <c r="M139" s="2"/>
      <c r="N139" s="32"/>
      <c r="O139" s="2"/>
      <c r="P139" s="32"/>
      <c r="Q139" s="2"/>
      <c r="R139" s="2"/>
      <c r="S139" s="2"/>
      <c r="T139" s="2"/>
      <c r="U139" s="2"/>
      <c r="V139" s="2"/>
      <c r="W139" s="2"/>
      <c r="X139" s="2"/>
      <c r="Y139" s="2"/>
      <c r="Z139" s="2"/>
      <c r="AA139" s="2"/>
      <c r="AB139" s="2"/>
      <c r="AC139" s="2"/>
      <c r="AD139" s="2"/>
      <c r="AE139" s="2"/>
    </row>
    <row r="140" spans="3:31" ht="13.8" x14ac:dyDescent="0.25">
      <c r="C140" s="32"/>
      <c r="D140" s="32"/>
      <c r="E140" s="2"/>
      <c r="F140" s="32"/>
      <c r="G140" s="2"/>
      <c r="H140" s="32"/>
      <c r="I140" s="2"/>
      <c r="J140" s="32"/>
      <c r="K140" s="2"/>
      <c r="L140" s="2"/>
      <c r="M140" s="2"/>
      <c r="N140" s="32"/>
      <c r="O140" s="2"/>
      <c r="P140" s="32"/>
      <c r="Q140" s="2"/>
      <c r="R140" s="2"/>
      <c r="S140" s="2"/>
      <c r="T140" s="2"/>
      <c r="U140" s="2"/>
      <c r="V140" s="2"/>
      <c r="W140" s="2"/>
      <c r="X140" s="2"/>
      <c r="Y140" s="2"/>
      <c r="Z140" s="2"/>
      <c r="AA140" s="2"/>
      <c r="AB140" s="2"/>
      <c r="AC140" s="2"/>
      <c r="AD140" s="2"/>
      <c r="AE140" s="2"/>
    </row>
    <row r="141" spans="3:31" ht="13.8" x14ac:dyDescent="0.25">
      <c r="C141" s="32"/>
      <c r="D141" s="32"/>
      <c r="E141" s="2"/>
      <c r="F141" s="32"/>
      <c r="G141" s="2"/>
      <c r="H141" s="32"/>
      <c r="I141" s="2"/>
      <c r="J141" s="32"/>
      <c r="K141" s="2"/>
      <c r="L141" s="2"/>
      <c r="M141" s="2"/>
      <c r="N141" s="32"/>
      <c r="O141" s="2"/>
      <c r="P141" s="32"/>
      <c r="Q141" s="2"/>
      <c r="R141" s="2"/>
      <c r="S141" s="2"/>
      <c r="T141" s="2"/>
      <c r="U141" s="2"/>
      <c r="V141" s="2"/>
      <c r="W141" s="2"/>
      <c r="X141" s="2"/>
      <c r="Y141" s="2"/>
      <c r="Z141" s="2"/>
      <c r="AA141" s="2"/>
      <c r="AB141" s="2"/>
      <c r="AC141" s="2"/>
      <c r="AD141" s="2"/>
      <c r="AE141" s="2"/>
    </row>
    <row r="142" spans="3:31" ht="13.8" x14ac:dyDescent="0.25">
      <c r="C142" s="32"/>
      <c r="D142" s="32"/>
      <c r="E142" s="2"/>
      <c r="F142" s="32"/>
      <c r="G142" s="2"/>
      <c r="H142" s="32"/>
      <c r="I142" s="2"/>
      <c r="J142" s="32"/>
      <c r="K142" s="2"/>
      <c r="L142" s="2"/>
      <c r="M142" s="2"/>
      <c r="N142" s="32"/>
      <c r="O142" s="2"/>
      <c r="P142" s="32"/>
      <c r="Q142" s="2"/>
      <c r="R142" s="2"/>
      <c r="S142" s="2"/>
      <c r="T142" s="2"/>
      <c r="U142" s="2"/>
      <c r="V142" s="2"/>
      <c r="W142" s="2"/>
      <c r="X142" s="2"/>
      <c r="Y142" s="2"/>
      <c r="Z142" s="2"/>
      <c r="AA142" s="2"/>
      <c r="AB142" s="2"/>
      <c r="AC142" s="2"/>
      <c r="AD142" s="2"/>
      <c r="AE142" s="2"/>
    </row>
    <row r="143" spans="3:31" ht="13.8" x14ac:dyDescent="0.25">
      <c r="C143" s="32"/>
      <c r="D143" s="32"/>
      <c r="E143" s="2"/>
      <c r="F143" s="32"/>
      <c r="G143" s="2"/>
      <c r="H143" s="32"/>
      <c r="I143" s="2"/>
      <c r="J143" s="32"/>
      <c r="K143" s="2"/>
      <c r="L143" s="2"/>
      <c r="M143" s="2"/>
      <c r="N143" s="32"/>
      <c r="O143" s="2"/>
      <c r="P143" s="32"/>
      <c r="Q143" s="2"/>
      <c r="R143" s="2"/>
      <c r="S143" s="2"/>
      <c r="T143" s="2"/>
      <c r="U143" s="2"/>
      <c r="V143" s="2"/>
      <c r="W143" s="2"/>
      <c r="X143" s="2"/>
      <c r="Y143" s="2"/>
      <c r="Z143" s="2"/>
      <c r="AA143" s="2"/>
      <c r="AB143" s="2"/>
      <c r="AC143" s="2"/>
      <c r="AD143" s="2"/>
      <c r="AE143" s="2"/>
    </row>
    <row r="144" spans="3:31" ht="13.8" x14ac:dyDescent="0.25">
      <c r="C144" s="32"/>
      <c r="D144" s="32"/>
      <c r="E144" s="2"/>
      <c r="F144" s="32"/>
      <c r="G144" s="2"/>
      <c r="H144" s="32"/>
      <c r="I144" s="2"/>
      <c r="J144" s="32"/>
      <c r="K144" s="2"/>
      <c r="L144" s="2"/>
      <c r="M144" s="2"/>
      <c r="N144" s="32"/>
      <c r="O144" s="2"/>
      <c r="P144" s="32"/>
      <c r="Q144" s="2"/>
      <c r="R144" s="2"/>
      <c r="S144" s="2"/>
      <c r="T144" s="2"/>
      <c r="U144" s="2"/>
      <c r="V144" s="2"/>
      <c r="W144" s="2"/>
      <c r="X144" s="2"/>
      <c r="Y144" s="2"/>
      <c r="Z144" s="2"/>
      <c r="AA144" s="2"/>
      <c r="AB144" s="2"/>
      <c r="AC144" s="2"/>
      <c r="AD144" s="2"/>
      <c r="AE144" s="2"/>
    </row>
    <row r="145" spans="3:31" ht="13.8" x14ac:dyDescent="0.25">
      <c r="C145" s="32"/>
      <c r="D145" s="32"/>
      <c r="E145" s="2"/>
      <c r="F145" s="32"/>
      <c r="G145" s="2"/>
      <c r="H145" s="32"/>
      <c r="I145" s="2"/>
      <c r="J145" s="32"/>
      <c r="K145" s="2"/>
      <c r="L145" s="2"/>
      <c r="M145" s="2"/>
      <c r="N145" s="32"/>
      <c r="O145" s="2"/>
      <c r="P145" s="32"/>
      <c r="Q145" s="2"/>
      <c r="R145" s="2"/>
      <c r="S145" s="2"/>
      <c r="T145" s="2"/>
      <c r="U145" s="2"/>
      <c r="V145" s="2"/>
      <c r="W145" s="2"/>
      <c r="X145" s="2"/>
      <c r="Y145" s="2"/>
      <c r="Z145" s="2"/>
      <c r="AA145" s="2"/>
      <c r="AB145" s="2"/>
      <c r="AC145" s="2"/>
      <c r="AD145" s="2"/>
      <c r="AE145" s="2"/>
    </row>
    <row r="146" spans="3:31" ht="13.8" x14ac:dyDescent="0.25">
      <c r="C146" s="32"/>
      <c r="D146" s="32"/>
      <c r="E146" s="2"/>
      <c r="F146" s="32"/>
      <c r="G146" s="2"/>
      <c r="H146" s="32"/>
      <c r="I146" s="2"/>
      <c r="J146" s="32"/>
      <c r="K146" s="2"/>
      <c r="L146" s="2"/>
      <c r="M146" s="2"/>
      <c r="N146" s="32"/>
      <c r="O146" s="2"/>
      <c r="P146" s="32"/>
      <c r="Q146" s="2"/>
      <c r="R146" s="2"/>
      <c r="S146" s="2"/>
      <c r="T146" s="2"/>
      <c r="U146" s="2"/>
      <c r="V146" s="2"/>
      <c r="W146" s="2"/>
      <c r="X146" s="2"/>
      <c r="Y146" s="2"/>
      <c r="Z146" s="2"/>
      <c r="AA146" s="2"/>
      <c r="AB146" s="2"/>
      <c r="AC146" s="2"/>
      <c r="AD146" s="2"/>
      <c r="AE146" s="2"/>
    </row>
    <row r="147" spans="3:31" ht="13.8" x14ac:dyDescent="0.25">
      <c r="C147" s="32"/>
      <c r="D147" s="32"/>
      <c r="E147" s="2"/>
      <c r="F147" s="32"/>
      <c r="G147" s="2"/>
      <c r="H147" s="32"/>
      <c r="I147" s="2"/>
      <c r="J147" s="32"/>
      <c r="K147" s="2"/>
      <c r="L147" s="2"/>
      <c r="M147" s="2"/>
      <c r="N147" s="32"/>
      <c r="O147" s="2"/>
      <c r="P147" s="32"/>
      <c r="Q147" s="2"/>
      <c r="R147" s="2"/>
      <c r="S147" s="2"/>
      <c r="T147" s="2"/>
      <c r="U147" s="2"/>
      <c r="V147" s="2"/>
      <c r="W147" s="2"/>
      <c r="X147" s="2"/>
      <c r="Y147" s="2"/>
      <c r="Z147" s="2"/>
      <c r="AA147" s="2"/>
      <c r="AB147" s="2"/>
      <c r="AC147" s="2"/>
      <c r="AD147" s="2"/>
      <c r="AE147" s="2"/>
    </row>
    <row r="148" spans="3:31" ht="13.8" x14ac:dyDescent="0.25">
      <c r="C148" s="32"/>
      <c r="D148" s="32"/>
      <c r="E148" s="2"/>
      <c r="F148" s="32"/>
      <c r="G148" s="2"/>
      <c r="H148" s="32"/>
      <c r="I148" s="2"/>
      <c r="J148" s="32"/>
      <c r="K148" s="2"/>
      <c r="L148" s="2"/>
      <c r="M148" s="2"/>
      <c r="N148" s="32"/>
      <c r="O148" s="2"/>
      <c r="P148" s="32"/>
      <c r="Q148" s="2"/>
      <c r="R148" s="2"/>
      <c r="S148" s="2"/>
      <c r="T148" s="2"/>
      <c r="U148" s="2"/>
      <c r="V148" s="2"/>
      <c r="W148" s="2"/>
      <c r="X148" s="2"/>
      <c r="Y148" s="2"/>
      <c r="Z148" s="2"/>
      <c r="AA148" s="2"/>
      <c r="AB148" s="2"/>
      <c r="AC148" s="2"/>
      <c r="AD148" s="2"/>
      <c r="AE148" s="2"/>
    </row>
    <row r="149" spans="3:31" ht="13.8" x14ac:dyDescent="0.25">
      <c r="C149" s="32"/>
      <c r="D149" s="32"/>
      <c r="E149" s="2"/>
      <c r="F149" s="32"/>
      <c r="G149" s="2"/>
      <c r="H149" s="32"/>
      <c r="I149" s="2"/>
      <c r="J149" s="32"/>
      <c r="K149" s="2"/>
      <c r="L149" s="2"/>
      <c r="M149" s="2"/>
      <c r="N149" s="32"/>
      <c r="O149" s="2"/>
      <c r="P149" s="32"/>
      <c r="Q149" s="2"/>
      <c r="R149" s="2"/>
      <c r="S149" s="2"/>
      <c r="T149" s="2"/>
      <c r="U149" s="2"/>
      <c r="V149" s="2"/>
      <c r="W149" s="2"/>
      <c r="X149" s="2"/>
      <c r="Y149" s="2"/>
      <c r="Z149" s="2"/>
      <c r="AA149" s="2"/>
      <c r="AB149" s="2"/>
      <c r="AC149" s="2"/>
      <c r="AD149" s="2"/>
      <c r="AE149" s="2"/>
    </row>
    <row r="150" spans="3:31" ht="13.8" x14ac:dyDescent="0.25">
      <c r="C150" s="32"/>
      <c r="D150" s="32"/>
      <c r="E150" s="2"/>
      <c r="F150" s="32"/>
      <c r="G150" s="2"/>
      <c r="H150" s="32"/>
      <c r="I150" s="2"/>
      <c r="J150" s="32"/>
      <c r="K150" s="2"/>
      <c r="L150" s="2"/>
      <c r="M150" s="2"/>
      <c r="N150" s="32"/>
      <c r="O150" s="2"/>
      <c r="P150" s="32"/>
      <c r="Q150" s="2"/>
      <c r="R150" s="2"/>
      <c r="S150" s="2"/>
      <c r="T150" s="2"/>
      <c r="U150" s="2"/>
      <c r="V150" s="2"/>
      <c r="W150" s="2"/>
      <c r="X150" s="2"/>
      <c r="Y150" s="2"/>
      <c r="Z150" s="2"/>
      <c r="AA150" s="2"/>
      <c r="AB150" s="2"/>
      <c r="AC150" s="2"/>
      <c r="AD150" s="2"/>
      <c r="AE150" s="2"/>
    </row>
    <row r="151" spans="3:31" ht="13.8" x14ac:dyDescent="0.25">
      <c r="C151" s="32"/>
      <c r="D151" s="32"/>
      <c r="E151" s="2"/>
      <c r="F151" s="32"/>
      <c r="G151" s="2"/>
      <c r="H151" s="32"/>
      <c r="I151" s="2"/>
      <c r="J151" s="32"/>
      <c r="K151" s="2"/>
      <c r="L151" s="2"/>
      <c r="M151" s="2"/>
      <c r="N151" s="32"/>
      <c r="O151" s="2"/>
      <c r="P151" s="32"/>
      <c r="Q151" s="2"/>
      <c r="R151" s="2"/>
      <c r="S151" s="2"/>
      <c r="T151" s="2"/>
      <c r="U151" s="2"/>
      <c r="V151" s="2"/>
      <c r="W151" s="2"/>
      <c r="X151" s="2"/>
      <c r="Y151" s="2"/>
      <c r="Z151" s="2"/>
      <c r="AA151" s="2"/>
      <c r="AB151" s="2"/>
      <c r="AC151" s="2"/>
      <c r="AD151" s="2"/>
      <c r="AE151" s="2"/>
    </row>
    <row r="152" spans="3:31" ht="13.8" x14ac:dyDescent="0.25">
      <c r="C152" s="32"/>
      <c r="D152" s="32"/>
      <c r="E152" s="2"/>
      <c r="F152" s="32"/>
      <c r="G152" s="2"/>
      <c r="H152" s="32"/>
      <c r="I152" s="2"/>
      <c r="J152" s="32"/>
      <c r="K152" s="2"/>
      <c r="L152" s="2"/>
      <c r="M152" s="2"/>
      <c r="N152" s="32"/>
      <c r="O152" s="2"/>
      <c r="P152" s="32"/>
      <c r="Q152" s="2"/>
      <c r="R152" s="2"/>
      <c r="S152" s="2"/>
      <c r="T152" s="2"/>
      <c r="U152" s="2"/>
      <c r="V152" s="2"/>
      <c r="W152" s="2"/>
      <c r="X152" s="2"/>
      <c r="Y152" s="2"/>
      <c r="Z152" s="2"/>
      <c r="AA152" s="2"/>
      <c r="AB152" s="2"/>
      <c r="AC152" s="2"/>
      <c r="AD152" s="2"/>
      <c r="AE152" s="2"/>
    </row>
    <row r="153" spans="3:31" ht="13.8" x14ac:dyDescent="0.25">
      <c r="C153" s="32"/>
      <c r="D153" s="32"/>
      <c r="E153" s="2"/>
      <c r="F153" s="32"/>
      <c r="G153" s="2"/>
      <c r="H153" s="32"/>
      <c r="I153" s="2"/>
      <c r="J153" s="32"/>
      <c r="K153" s="2"/>
      <c r="L153" s="2"/>
      <c r="M153" s="2"/>
      <c r="N153" s="32"/>
      <c r="O153" s="2"/>
      <c r="P153" s="32"/>
      <c r="Q153" s="2"/>
      <c r="R153" s="2"/>
      <c r="S153" s="2"/>
      <c r="T153" s="2"/>
      <c r="U153" s="2"/>
      <c r="V153" s="2"/>
      <c r="W153" s="2"/>
      <c r="X153" s="2"/>
      <c r="Y153" s="2"/>
      <c r="Z153" s="2"/>
      <c r="AA153" s="2"/>
      <c r="AB153" s="2"/>
      <c r="AC153" s="2"/>
      <c r="AD153" s="2"/>
      <c r="AE153" s="2"/>
    </row>
    <row r="154" spans="3:31" ht="13.8" x14ac:dyDescent="0.25">
      <c r="C154" s="32"/>
      <c r="D154" s="32"/>
      <c r="E154" s="32"/>
      <c r="F154" s="32"/>
      <c r="G154" s="2"/>
      <c r="H154" s="32"/>
      <c r="I154" s="32"/>
      <c r="J154" s="32"/>
      <c r="K154" s="2"/>
      <c r="L154" s="2"/>
      <c r="M154" s="2"/>
      <c r="N154" s="32"/>
      <c r="O154" s="32"/>
      <c r="P154" s="32"/>
      <c r="Q154" s="2"/>
      <c r="R154" s="2"/>
      <c r="S154" s="2"/>
      <c r="T154" s="2"/>
      <c r="U154" s="2"/>
      <c r="V154" s="2"/>
      <c r="W154" s="2"/>
      <c r="X154" s="2"/>
      <c r="Y154" s="2"/>
      <c r="Z154" s="2"/>
      <c r="AA154" s="2"/>
      <c r="AB154" s="2"/>
      <c r="AC154" s="2"/>
      <c r="AD154" s="2"/>
      <c r="AE154" s="2"/>
    </row>
    <row r="155" spans="3:31" ht="13.8" x14ac:dyDescent="0.25">
      <c r="C155" s="32"/>
      <c r="D155" s="32"/>
      <c r="E155" s="32"/>
      <c r="F155" s="32"/>
      <c r="G155" s="2"/>
      <c r="H155" s="32"/>
      <c r="I155" s="32"/>
      <c r="J155" s="32"/>
      <c r="K155" s="2"/>
      <c r="L155" s="2"/>
      <c r="M155" s="2"/>
      <c r="N155" s="32"/>
      <c r="O155" s="32"/>
      <c r="P155" s="32"/>
      <c r="Q155" s="2"/>
      <c r="R155" s="2"/>
      <c r="S155" s="2"/>
      <c r="T155" s="2"/>
      <c r="U155" s="2"/>
      <c r="V155" s="2"/>
      <c r="W155" s="2"/>
      <c r="X155" s="2"/>
      <c r="Y155" s="2"/>
      <c r="Z155" s="2"/>
      <c r="AA155" s="2"/>
      <c r="AB155" s="2"/>
      <c r="AC155" s="2"/>
      <c r="AD155" s="2"/>
      <c r="AE155" s="2"/>
    </row>
    <row r="156" spans="3:31" ht="13.8" x14ac:dyDescent="0.25">
      <c r="C156" s="32"/>
      <c r="D156" s="32"/>
      <c r="E156" s="32"/>
      <c r="F156" s="32"/>
      <c r="G156" s="2"/>
      <c r="H156" s="32"/>
      <c r="I156" s="32"/>
      <c r="J156" s="32"/>
      <c r="K156" s="2"/>
      <c r="L156" s="2"/>
      <c r="M156" s="2"/>
      <c r="N156" s="32"/>
      <c r="O156" s="32"/>
      <c r="P156" s="32"/>
      <c r="Q156" s="2"/>
      <c r="R156" s="2"/>
      <c r="S156" s="2"/>
      <c r="T156" s="2"/>
      <c r="U156" s="2"/>
      <c r="V156" s="2"/>
      <c r="W156" s="2"/>
      <c r="X156" s="2"/>
      <c r="Y156" s="2"/>
      <c r="Z156" s="2"/>
      <c r="AA156" s="2"/>
      <c r="AB156" s="2"/>
      <c r="AC156" s="2"/>
      <c r="AD156" s="2"/>
      <c r="AE156" s="2"/>
    </row>
    <row r="157" spans="3:31" ht="13.8" x14ac:dyDescent="0.25">
      <c r="C157" s="32"/>
      <c r="D157" s="32"/>
      <c r="E157" s="32"/>
      <c r="F157" s="32"/>
      <c r="G157" s="2"/>
      <c r="H157" s="32"/>
      <c r="I157" s="32"/>
      <c r="J157" s="32"/>
      <c r="K157" s="2"/>
      <c r="L157" s="2"/>
      <c r="M157" s="2"/>
      <c r="N157" s="32"/>
      <c r="O157" s="32"/>
      <c r="P157" s="32"/>
      <c r="Q157" s="2"/>
      <c r="R157" s="2"/>
      <c r="S157" s="2"/>
      <c r="T157" s="2"/>
      <c r="U157" s="2"/>
      <c r="V157" s="2"/>
      <c r="W157" s="2"/>
      <c r="X157" s="2"/>
      <c r="Y157" s="2"/>
      <c r="Z157" s="2"/>
      <c r="AA157" s="2"/>
      <c r="AB157" s="2"/>
      <c r="AC157" s="2"/>
      <c r="AD157" s="2"/>
      <c r="AE157" s="2"/>
    </row>
  </sheetData>
  <mergeCells count="4">
    <mergeCell ref="C19:AD19"/>
    <mergeCell ref="C20:AD20"/>
    <mergeCell ref="C21:AD21"/>
    <mergeCell ref="C22:AD22"/>
  </mergeCells>
  <pageMargins left="0.7" right="0.7" top="0.75" bottom="0.75" header="0.3" footer="0.3"/>
  <pageSetup scale="5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57"/>
  <sheetViews>
    <sheetView view="pageBreakPreview" topLeftCell="C19" zoomScale="60" zoomScaleNormal="80" workbookViewId="0">
      <selection activeCell="I77" sqref="I77:L77"/>
    </sheetView>
  </sheetViews>
  <sheetFormatPr defaultColWidth="9.109375" defaultRowHeight="13.2" outlineLevelRow="1" outlineLevelCol="1" x14ac:dyDescent="0.25"/>
  <cols>
    <col min="1" max="1" width="20.44140625" style="26" hidden="1" customWidth="1" outlineLevel="1"/>
    <col min="2" max="2" width="1.33203125" style="26" hidden="1" customWidth="1" outlineLevel="1"/>
    <col min="3" max="3" width="42.44140625" style="26" customWidth="1" collapsed="1"/>
    <col min="4" max="4" width="1.33203125" style="26" customWidth="1"/>
    <col min="5" max="7" width="14.6640625" style="26" customWidth="1"/>
    <col min="8" max="8" width="1.33203125" style="26" customWidth="1"/>
    <col min="9" max="13" width="14.6640625" style="26" customWidth="1"/>
    <col min="14" max="14" width="1.33203125" style="26" customWidth="1"/>
    <col min="15" max="19" width="14.6640625" style="26" customWidth="1"/>
    <col min="20" max="20" width="1.6640625" style="26" hidden="1" customWidth="1" outlineLevel="1"/>
    <col min="21" max="25" width="14.6640625" style="26" hidden="1" customWidth="1" outlineLevel="1"/>
    <col min="26" max="26" width="1.6640625" style="26" hidden="1" customWidth="1" outlineLevel="1"/>
    <col min="27" max="31" width="14.6640625" style="26" hidden="1" customWidth="1" outlineLevel="1"/>
    <col min="32" max="32" width="9.109375" style="26" hidden="1" customWidth="1" outlineLevel="1"/>
    <col min="33" max="33" width="9.109375" style="26" collapsed="1"/>
    <col min="34" max="16384" width="9.109375" style="26"/>
  </cols>
  <sheetData>
    <row r="1" spans="1:31" ht="13.8" hidden="1" outlineLevel="1" x14ac:dyDescent="0.3">
      <c r="A1" s="25" t="s">
        <v>46</v>
      </c>
      <c r="B1" s="25"/>
      <c r="E1" s="27" t="s">
        <v>0</v>
      </c>
      <c r="F1" s="27" t="s">
        <v>0</v>
      </c>
      <c r="G1" s="27" t="s">
        <v>0</v>
      </c>
      <c r="I1" s="27" t="s">
        <v>0</v>
      </c>
      <c r="J1" s="27" t="s">
        <v>0</v>
      </c>
      <c r="K1" s="27" t="s">
        <v>0</v>
      </c>
      <c r="L1" s="27" t="s">
        <v>0</v>
      </c>
      <c r="M1" s="27" t="s">
        <v>0</v>
      </c>
      <c r="O1" s="27" t="s">
        <v>0</v>
      </c>
      <c r="P1" s="27" t="s">
        <v>0</v>
      </c>
      <c r="Q1" s="27" t="s">
        <v>0</v>
      </c>
      <c r="R1" s="27" t="s">
        <v>0</v>
      </c>
      <c r="S1" s="27" t="s">
        <v>0</v>
      </c>
      <c r="T1" s="27"/>
      <c r="U1" s="27" t="s">
        <v>0</v>
      </c>
      <c r="V1" s="27" t="s">
        <v>0</v>
      </c>
      <c r="W1" s="27" t="s">
        <v>0</v>
      </c>
      <c r="X1" s="27" t="s">
        <v>0</v>
      </c>
      <c r="Y1" s="27" t="s">
        <v>0</v>
      </c>
      <c r="Z1" s="27"/>
      <c r="AA1" s="27" t="s">
        <v>0</v>
      </c>
      <c r="AB1" s="27" t="s">
        <v>0</v>
      </c>
      <c r="AC1" s="27" t="s">
        <v>0</v>
      </c>
      <c r="AD1" s="27" t="s">
        <v>0</v>
      </c>
      <c r="AE1" s="27" t="s">
        <v>0</v>
      </c>
    </row>
    <row r="2" spans="1:31" ht="13.8" hidden="1" outlineLevel="1" x14ac:dyDescent="0.3">
      <c r="A2" s="25" t="s">
        <v>48</v>
      </c>
      <c r="B2" s="25"/>
      <c r="C2" s="26" t="s">
        <v>7</v>
      </c>
      <c r="E2" s="28">
        <v>2015</v>
      </c>
      <c r="F2" s="28">
        <v>2015</v>
      </c>
      <c r="G2" s="28">
        <v>2015</v>
      </c>
      <c r="I2" s="28">
        <v>2014</v>
      </c>
      <c r="J2" s="28">
        <v>2014</v>
      </c>
      <c r="K2" s="28">
        <v>2014</v>
      </c>
      <c r="L2" s="28">
        <v>2014</v>
      </c>
      <c r="M2" s="28">
        <v>2014</v>
      </c>
      <c r="O2" s="28">
        <v>2013</v>
      </c>
      <c r="P2" s="28">
        <v>2013</v>
      </c>
      <c r="Q2" s="28">
        <v>2013</v>
      </c>
      <c r="R2" s="28">
        <v>2013</v>
      </c>
      <c r="S2" s="28">
        <v>2013</v>
      </c>
      <c r="T2" s="28"/>
      <c r="U2" s="29">
        <v>2012</v>
      </c>
      <c r="V2" s="28">
        <v>2012</v>
      </c>
      <c r="W2" s="28">
        <v>2012</v>
      </c>
      <c r="X2" s="28">
        <v>2012</v>
      </c>
      <c r="Y2" s="28">
        <v>2012</v>
      </c>
      <c r="Z2" s="28"/>
      <c r="AA2" s="29">
        <v>2011</v>
      </c>
      <c r="AB2" s="28">
        <v>2011</v>
      </c>
      <c r="AC2" s="28">
        <v>2011</v>
      </c>
      <c r="AD2" s="28">
        <v>2011</v>
      </c>
      <c r="AE2" s="28">
        <v>2011</v>
      </c>
    </row>
    <row r="3" spans="1:31" ht="13.8" hidden="1" outlineLevel="1" x14ac:dyDescent="0.3">
      <c r="A3" s="25" t="s">
        <v>42</v>
      </c>
      <c r="B3" s="25"/>
      <c r="C3" s="26" t="s">
        <v>81</v>
      </c>
      <c r="E3" s="30" t="s">
        <v>1</v>
      </c>
      <c r="F3" s="30" t="s">
        <v>2</v>
      </c>
      <c r="G3" s="30" t="s">
        <v>2</v>
      </c>
      <c r="I3" s="30" t="s">
        <v>1</v>
      </c>
      <c r="J3" s="30" t="s">
        <v>2</v>
      </c>
      <c r="K3" s="30" t="s">
        <v>3</v>
      </c>
      <c r="L3" s="30" t="s">
        <v>4</v>
      </c>
      <c r="M3" s="30" t="s">
        <v>4</v>
      </c>
      <c r="O3" s="30" t="s">
        <v>1</v>
      </c>
      <c r="P3" s="30" t="s">
        <v>2</v>
      </c>
      <c r="Q3" s="30" t="s">
        <v>3</v>
      </c>
      <c r="R3" s="30" t="s">
        <v>4</v>
      </c>
      <c r="S3" s="30" t="s">
        <v>4</v>
      </c>
      <c r="T3" s="30"/>
      <c r="U3" s="30" t="s">
        <v>1</v>
      </c>
      <c r="V3" s="30" t="s">
        <v>2</v>
      </c>
      <c r="W3" s="30" t="s">
        <v>3</v>
      </c>
      <c r="X3" s="30" t="s">
        <v>4</v>
      </c>
      <c r="Y3" s="30" t="s">
        <v>4</v>
      </c>
      <c r="Z3" s="30"/>
      <c r="AA3" s="30" t="s">
        <v>1</v>
      </c>
      <c r="AB3" s="30" t="s">
        <v>2</v>
      </c>
      <c r="AC3" s="30" t="s">
        <v>3</v>
      </c>
      <c r="AD3" s="30" t="s">
        <v>4</v>
      </c>
      <c r="AE3" s="30" t="s">
        <v>4</v>
      </c>
    </row>
    <row r="4" spans="1:31" ht="13.8" hidden="1" outlineLevel="1" x14ac:dyDescent="0.3">
      <c r="A4" s="25" t="s">
        <v>82</v>
      </c>
      <c r="B4" s="25"/>
      <c r="E4" s="31" t="s">
        <v>5</v>
      </c>
      <c r="F4" s="31" t="s">
        <v>5</v>
      </c>
      <c r="G4" s="31" t="s">
        <v>6</v>
      </c>
      <c r="I4" s="31" t="s">
        <v>5</v>
      </c>
      <c r="J4" s="31" t="s">
        <v>5</v>
      </c>
      <c r="K4" s="31" t="s">
        <v>5</v>
      </c>
      <c r="L4" s="31" t="s">
        <v>5</v>
      </c>
      <c r="M4" s="31" t="s">
        <v>6</v>
      </c>
      <c r="O4" s="31" t="s">
        <v>5</v>
      </c>
      <c r="P4" s="31" t="s">
        <v>5</v>
      </c>
      <c r="Q4" s="31" t="s">
        <v>5</v>
      </c>
      <c r="R4" s="31" t="s">
        <v>5</v>
      </c>
      <c r="S4" s="31" t="s">
        <v>6</v>
      </c>
      <c r="T4" s="31"/>
      <c r="U4" s="31" t="s">
        <v>5</v>
      </c>
      <c r="V4" s="31" t="s">
        <v>5</v>
      </c>
      <c r="W4" s="31" t="s">
        <v>5</v>
      </c>
      <c r="X4" s="31" t="s">
        <v>5</v>
      </c>
      <c r="Y4" s="31" t="s">
        <v>6</v>
      </c>
      <c r="Z4" s="31"/>
      <c r="AA4" s="31" t="s">
        <v>5</v>
      </c>
      <c r="AB4" s="31" t="s">
        <v>5</v>
      </c>
      <c r="AC4" s="31" t="s">
        <v>5</v>
      </c>
      <c r="AD4" s="31" t="s">
        <v>5</v>
      </c>
      <c r="AE4" s="31" t="s">
        <v>6</v>
      </c>
    </row>
    <row r="5" spans="1:31" ht="14.4" hidden="1" outlineLevel="1" x14ac:dyDescent="0.3">
      <c r="A5" s="25" t="s">
        <v>83</v>
      </c>
      <c r="B5" s="25"/>
      <c r="C5" s="32"/>
      <c r="D5" s="32"/>
      <c r="E5" s="33" t="s">
        <v>84</v>
      </c>
      <c r="F5" s="33" t="s">
        <v>84</v>
      </c>
      <c r="G5" s="33" t="s">
        <v>84</v>
      </c>
      <c r="H5" s="32"/>
      <c r="I5" s="33" t="s">
        <v>84</v>
      </c>
      <c r="J5" s="33" t="s">
        <v>84</v>
      </c>
      <c r="K5" s="33" t="s">
        <v>84</v>
      </c>
      <c r="L5" s="33" t="s">
        <v>84</v>
      </c>
      <c r="M5" s="33" t="s">
        <v>84</v>
      </c>
      <c r="N5" s="32"/>
      <c r="O5" s="33" t="s">
        <v>84</v>
      </c>
      <c r="P5" s="33" t="s">
        <v>84</v>
      </c>
      <c r="Q5" s="33" t="s">
        <v>84</v>
      </c>
      <c r="R5" s="33" t="s">
        <v>84</v>
      </c>
      <c r="S5" s="33" t="s">
        <v>84</v>
      </c>
      <c r="T5" s="33"/>
      <c r="U5" s="33" t="s">
        <v>84</v>
      </c>
      <c r="V5" s="33" t="s">
        <v>84</v>
      </c>
      <c r="W5" s="33" t="s">
        <v>84</v>
      </c>
      <c r="X5" s="33" t="s">
        <v>84</v>
      </c>
      <c r="Y5" s="33" t="s">
        <v>84</v>
      </c>
      <c r="Z5" s="33"/>
      <c r="AA5" s="33" t="s">
        <v>84</v>
      </c>
      <c r="AB5" s="33" t="s">
        <v>84</v>
      </c>
      <c r="AC5" s="33" t="s">
        <v>84</v>
      </c>
      <c r="AD5" s="33" t="s">
        <v>84</v>
      </c>
      <c r="AE5" s="33" t="s">
        <v>84</v>
      </c>
    </row>
    <row r="6" spans="1:31" ht="30" hidden="1" outlineLevel="1" x14ac:dyDescent="0.25">
      <c r="A6" s="25" t="s">
        <v>50</v>
      </c>
      <c r="B6" s="25"/>
      <c r="C6" s="32"/>
      <c r="D6" s="32"/>
      <c r="E6" s="34" t="s">
        <v>8</v>
      </c>
      <c r="F6" s="34" t="s">
        <v>8</v>
      </c>
      <c r="G6" s="34" t="s">
        <v>8</v>
      </c>
      <c r="H6" s="32"/>
      <c r="I6" s="34" t="s">
        <v>8</v>
      </c>
      <c r="J6" s="34" t="s">
        <v>8</v>
      </c>
      <c r="K6" s="34" t="s">
        <v>8</v>
      </c>
      <c r="L6" s="34" t="s">
        <v>8</v>
      </c>
      <c r="M6" s="34" t="s">
        <v>8</v>
      </c>
      <c r="N6" s="32"/>
      <c r="O6" s="34" t="s">
        <v>8</v>
      </c>
      <c r="P6" s="34" t="s">
        <v>8</v>
      </c>
      <c r="Q6" s="34" t="s">
        <v>8</v>
      </c>
      <c r="R6" s="34" t="s">
        <v>8</v>
      </c>
      <c r="S6" s="34" t="s">
        <v>8</v>
      </c>
      <c r="T6" s="34"/>
      <c r="U6" s="34" t="s">
        <v>8</v>
      </c>
      <c r="V6" s="34" t="s">
        <v>8</v>
      </c>
      <c r="W6" s="34" t="s">
        <v>8</v>
      </c>
      <c r="X6" s="34" t="s">
        <v>8</v>
      </c>
      <c r="Y6" s="34" t="s">
        <v>8</v>
      </c>
      <c r="Z6" s="34"/>
      <c r="AA6" s="34" t="s">
        <v>8</v>
      </c>
      <c r="AB6" s="34" t="s">
        <v>8</v>
      </c>
      <c r="AC6" s="34" t="s">
        <v>8</v>
      </c>
      <c r="AD6" s="34" t="s">
        <v>8</v>
      </c>
      <c r="AE6" s="34" t="s">
        <v>8</v>
      </c>
    </row>
    <row r="7" spans="1:31" ht="30" hidden="1" outlineLevel="1" x14ac:dyDescent="0.25">
      <c r="A7" s="1" t="s">
        <v>85</v>
      </c>
      <c r="B7" s="1"/>
      <c r="E7" s="34" t="s">
        <v>86</v>
      </c>
      <c r="F7" s="34" t="s">
        <v>86</v>
      </c>
      <c r="G7" s="34" t="s">
        <v>86</v>
      </c>
      <c r="I7" s="34" t="s">
        <v>86</v>
      </c>
      <c r="J7" s="34" t="s">
        <v>86</v>
      </c>
      <c r="K7" s="34" t="s">
        <v>86</v>
      </c>
      <c r="L7" s="34" t="s">
        <v>86</v>
      </c>
      <c r="M7" s="34" t="s">
        <v>86</v>
      </c>
      <c r="O7" s="34" t="s">
        <v>86</v>
      </c>
      <c r="P7" s="34" t="s">
        <v>86</v>
      </c>
      <c r="Q7" s="34" t="s">
        <v>86</v>
      </c>
      <c r="R7" s="34" t="s">
        <v>86</v>
      </c>
      <c r="S7" s="34" t="s">
        <v>86</v>
      </c>
      <c r="T7" s="34"/>
      <c r="U7" s="34" t="s">
        <v>86</v>
      </c>
      <c r="V7" s="34" t="s">
        <v>86</v>
      </c>
      <c r="W7" s="34" t="s">
        <v>86</v>
      </c>
      <c r="X7" s="34" t="s">
        <v>86</v>
      </c>
      <c r="Y7" s="34" t="s">
        <v>86</v>
      </c>
      <c r="Z7" s="34"/>
      <c r="AA7" s="34" t="s">
        <v>86</v>
      </c>
      <c r="AB7" s="34" t="s">
        <v>86</v>
      </c>
      <c r="AC7" s="34" t="s">
        <v>86</v>
      </c>
      <c r="AD7" s="34" t="s">
        <v>86</v>
      </c>
      <c r="AE7" s="34" t="s">
        <v>86</v>
      </c>
    </row>
    <row r="8" spans="1:31" ht="30" hidden="1" outlineLevel="1" x14ac:dyDescent="0.25">
      <c r="E8" s="34" t="s">
        <v>87</v>
      </c>
      <c r="F8" s="34" t="s">
        <v>87</v>
      </c>
      <c r="G8" s="34" t="s">
        <v>87</v>
      </c>
      <c r="I8" s="34" t="s">
        <v>87</v>
      </c>
      <c r="J8" s="34" t="s">
        <v>87</v>
      </c>
      <c r="K8" s="34" t="s">
        <v>87</v>
      </c>
      <c r="L8" s="34" t="s">
        <v>87</v>
      </c>
      <c r="M8" s="34" t="s">
        <v>87</v>
      </c>
      <c r="O8" s="34" t="s">
        <v>87</v>
      </c>
      <c r="P8" s="34" t="s">
        <v>87</v>
      </c>
      <c r="Q8" s="34" t="s">
        <v>87</v>
      </c>
      <c r="R8" s="34" t="s">
        <v>87</v>
      </c>
      <c r="S8" s="34" t="s">
        <v>87</v>
      </c>
      <c r="T8" s="34"/>
      <c r="U8" s="34" t="s">
        <v>87</v>
      </c>
      <c r="V8" s="34" t="s">
        <v>87</v>
      </c>
      <c r="W8" s="34" t="s">
        <v>87</v>
      </c>
      <c r="X8" s="34" t="s">
        <v>87</v>
      </c>
      <c r="Y8" s="34" t="s">
        <v>87</v>
      </c>
      <c r="Z8" s="34"/>
      <c r="AA8" s="34" t="s">
        <v>87</v>
      </c>
      <c r="AB8" s="34" t="s">
        <v>87</v>
      </c>
      <c r="AC8" s="34" t="s">
        <v>87</v>
      </c>
      <c r="AD8" s="34" t="s">
        <v>87</v>
      </c>
      <c r="AE8" s="34" t="s">
        <v>87</v>
      </c>
    </row>
    <row r="9" spans="1:31" hidden="1" outlineLevel="1" x14ac:dyDescent="0.25">
      <c r="A9" s="25" t="s">
        <v>44</v>
      </c>
      <c r="B9" s="25"/>
      <c r="E9" s="35" t="s">
        <v>9</v>
      </c>
      <c r="F9" s="35" t="s">
        <v>9</v>
      </c>
      <c r="G9" s="35" t="s">
        <v>9</v>
      </c>
      <c r="I9" s="35" t="s">
        <v>9</v>
      </c>
      <c r="J9" s="35" t="s">
        <v>9</v>
      </c>
      <c r="K9" s="35" t="s">
        <v>9</v>
      </c>
      <c r="L9" s="35" t="s">
        <v>9</v>
      </c>
      <c r="M9" s="35" t="s">
        <v>9</v>
      </c>
      <c r="O9" s="35" t="s">
        <v>9</v>
      </c>
      <c r="P9" s="35" t="s">
        <v>9</v>
      </c>
      <c r="Q9" s="35" t="s">
        <v>9</v>
      </c>
      <c r="R9" s="35" t="s">
        <v>9</v>
      </c>
      <c r="S9" s="35" t="s">
        <v>9</v>
      </c>
      <c r="T9" s="35"/>
      <c r="U9" s="35" t="s">
        <v>9</v>
      </c>
      <c r="V9" s="35" t="s">
        <v>9</v>
      </c>
      <c r="W9" s="35" t="s">
        <v>9</v>
      </c>
      <c r="X9" s="35" t="s">
        <v>9</v>
      </c>
      <c r="Y9" s="35" t="s">
        <v>9</v>
      </c>
      <c r="Z9" s="35"/>
      <c r="AA9" s="35" t="s">
        <v>9</v>
      </c>
      <c r="AB9" s="35" t="s">
        <v>9</v>
      </c>
      <c r="AC9" s="35" t="s">
        <v>9</v>
      </c>
      <c r="AD9" s="35" t="s">
        <v>9</v>
      </c>
      <c r="AE9" s="35" t="s">
        <v>9</v>
      </c>
    </row>
    <row r="10" spans="1:31" hidden="1" outlineLevel="1" x14ac:dyDescent="0.25">
      <c r="E10" s="36" t="s">
        <v>11</v>
      </c>
      <c r="F10" s="36" t="s">
        <v>11</v>
      </c>
      <c r="G10" s="36" t="s">
        <v>11</v>
      </c>
      <c r="I10" s="36" t="s">
        <v>11</v>
      </c>
      <c r="J10" s="36" t="s">
        <v>11</v>
      </c>
      <c r="K10" s="36" t="s">
        <v>11</v>
      </c>
      <c r="L10" s="36" t="s">
        <v>11</v>
      </c>
      <c r="M10" s="36" t="s">
        <v>11</v>
      </c>
      <c r="O10" s="36" t="s">
        <v>11</v>
      </c>
      <c r="P10" s="36" t="s">
        <v>11</v>
      </c>
      <c r="Q10" s="36" t="s">
        <v>11</v>
      </c>
      <c r="R10" s="36" t="s">
        <v>11</v>
      </c>
      <c r="S10" s="36" t="s">
        <v>11</v>
      </c>
      <c r="T10" s="36"/>
      <c r="U10" s="36" t="s">
        <v>11</v>
      </c>
      <c r="V10" s="36" t="s">
        <v>11</v>
      </c>
      <c r="W10" s="36" t="s">
        <v>11</v>
      </c>
      <c r="X10" s="36" t="s">
        <v>11</v>
      </c>
      <c r="Y10" s="36" t="s">
        <v>11</v>
      </c>
      <c r="Z10" s="36"/>
      <c r="AA10" s="36" t="s">
        <v>11</v>
      </c>
      <c r="AB10" s="36" t="s">
        <v>11</v>
      </c>
      <c r="AC10" s="36" t="s">
        <v>11</v>
      </c>
      <c r="AD10" s="36" t="s">
        <v>11</v>
      </c>
      <c r="AE10" s="36" t="s">
        <v>11</v>
      </c>
    </row>
    <row r="11" spans="1:31" hidden="1" outlineLevel="1" x14ac:dyDescent="0.25">
      <c r="E11" s="35" t="s">
        <v>12</v>
      </c>
      <c r="F11" s="35" t="s">
        <v>12</v>
      </c>
      <c r="G11" s="35" t="s">
        <v>12</v>
      </c>
      <c r="I11" s="35" t="s">
        <v>12</v>
      </c>
      <c r="J11" s="35" t="s">
        <v>12</v>
      </c>
      <c r="K11" s="35" t="s">
        <v>12</v>
      </c>
      <c r="L11" s="35" t="s">
        <v>12</v>
      </c>
      <c r="M11" s="35" t="s">
        <v>12</v>
      </c>
      <c r="O11" s="35" t="s">
        <v>12</v>
      </c>
      <c r="P11" s="35" t="s">
        <v>12</v>
      </c>
      <c r="Q11" s="35" t="s">
        <v>12</v>
      </c>
      <c r="R11" s="35" t="s">
        <v>12</v>
      </c>
      <c r="S11" s="35" t="s">
        <v>12</v>
      </c>
      <c r="T11" s="35"/>
      <c r="U11" s="35" t="s">
        <v>12</v>
      </c>
      <c r="V11" s="35" t="s">
        <v>12</v>
      </c>
      <c r="W11" s="35" t="s">
        <v>12</v>
      </c>
      <c r="X11" s="35" t="s">
        <v>12</v>
      </c>
      <c r="Y11" s="35" t="s">
        <v>12</v>
      </c>
      <c r="Z11" s="35"/>
      <c r="AA11" s="35" t="s">
        <v>12</v>
      </c>
      <c r="AB11" s="35" t="s">
        <v>12</v>
      </c>
      <c r="AC11" s="35" t="s">
        <v>12</v>
      </c>
      <c r="AD11" s="35" t="s">
        <v>12</v>
      </c>
      <c r="AE11" s="35" t="s">
        <v>12</v>
      </c>
    </row>
    <row r="12" spans="1:31" hidden="1" outlineLevel="1" x14ac:dyDescent="0.25">
      <c r="E12" s="35" t="s">
        <v>13</v>
      </c>
      <c r="F12" s="35" t="s">
        <v>13</v>
      </c>
      <c r="G12" s="35" t="s">
        <v>13</v>
      </c>
      <c r="I12" s="35" t="s">
        <v>13</v>
      </c>
      <c r="J12" s="35" t="s">
        <v>13</v>
      </c>
      <c r="K12" s="35" t="s">
        <v>13</v>
      </c>
      <c r="L12" s="35" t="s">
        <v>13</v>
      </c>
      <c r="M12" s="35" t="s">
        <v>13</v>
      </c>
      <c r="O12" s="35" t="s">
        <v>13</v>
      </c>
      <c r="P12" s="35" t="s">
        <v>13</v>
      </c>
      <c r="Q12" s="35" t="s">
        <v>13</v>
      </c>
      <c r="R12" s="35" t="s">
        <v>13</v>
      </c>
      <c r="S12" s="35" t="s">
        <v>13</v>
      </c>
      <c r="T12" s="35"/>
      <c r="U12" s="35" t="s">
        <v>13</v>
      </c>
      <c r="V12" s="35" t="s">
        <v>13</v>
      </c>
      <c r="W12" s="35" t="s">
        <v>13</v>
      </c>
      <c r="X12" s="35" t="s">
        <v>13</v>
      </c>
      <c r="Y12" s="35" t="s">
        <v>13</v>
      </c>
      <c r="Z12" s="35"/>
      <c r="AA12" s="35" t="s">
        <v>13</v>
      </c>
      <c r="AB12" s="35" t="s">
        <v>13</v>
      </c>
      <c r="AC12" s="35" t="s">
        <v>13</v>
      </c>
      <c r="AD12" s="35" t="s">
        <v>13</v>
      </c>
      <c r="AE12" s="35" t="s">
        <v>13</v>
      </c>
    </row>
    <row r="13" spans="1:31" ht="13.8" hidden="1" outlineLevel="1" x14ac:dyDescent="0.25">
      <c r="U13" s="2"/>
      <c r="V13" s="2"/>
      <c r="W13" s="2"/>
      <c r="X13" s="2"/>
      <c r="Y13" s="2"/>
      <c r="Z13" s="2"/>
      <c r="AA13" s="2"/>
      <c r="AB13" s="2"/>
      <c r="AC13" s="2"/>
      <c r="AD13" s="2"/>
      <c r="AE13" s="2"/>
    </row>
    <row r="14" spans="1:31" ht="13.8" hidden="1" outlineLevel="1" x14ac:dyDescent="0.25">
      <c r="U14" s="2"/>
      <c r="V14" s="2"/>
      <c r="W14" s="2"/>
      <c r="X14" s="2"/>
      <c r="Y14" s="2"/>
      <c r="Z14" s="2"/>
      <c r="AA14" s="2"/>
      <c r="AB14" s="2"/>
      <c r="AC14" s="2"/>
      <c r="AD14" s="2"/>
      <c r="AE14" s="2"/>
    </row>
    <row r="15" spans="1:31" ht="13.8" hidden="1" outlineLevel="1" x14ac:dyDescent="0.25">
      <c r="A15" s="37"/>
      <c r="B15" s="37"/>
      <c r="U15" s="2"/>
      <c r="V15" s="2"/>
      <c r="W15" s="2"/>
      <c r="X15" s="2"/>
      <c r="Y15" s="2"/>
      <c r="Z15" s="2"/>
      <c r="AA15" s="2"/>
      <c r="AB15" s="2"/>
      <c r="AC15" s="2"/>
      <c r="AD15" s="2"/>
      <c r="AE15" s="2"/>
    </row>
    <row r="16" spans="1:31" ht="13.8" hidden="1" outlineLevel="1" x14ac:dyDescent="0.25">
      <c r="A16" s="37"/>
      <c r="B16" s="37"/>
      <c r="C16" s="38"/>
      <c r="D16" s="38"/>
      <c r="E16" s="38"/>
      <c r="F16" s="38"/>
      <c r="G16" s="2"/>
      <c r="H16" s="38"/>
      <c r="I16" s="38"/>
      <c r="J16" s="38"/>
      <c r="K16" s="2"/>
      <c r="L16" s="2"/>
      <c r="M16" s="2"/>
      <c r="N16" s="38"/>
      <c r="O16" s="38"/>
      <c r="P16" s="38"/>
      <c r="Q16" s="2"/>
      <c r="R16" s="2"/>
      <c r="S16" s="2"/>
      <c r="T16" s="2"/>
      <c r="U16" s="2"/>
      <c r="V16" s="2"/>
      <c r="W16" s="2"/>
      <c r="X16" s="2"/>
      <c r="Y16" s="2"/>
      <c r="Z16" s="2"/>
      <c r="AA16" s="2"/>
      <c r="AB16" s="2"/>
      <c r="AC16" s="2"/>
      <c r="AD16" s="2"/>
      <c r="AE16" s="2"/>
    </row>
    <row r="17" spans="1:31" ht="13.8" hidden="1" outlineLevel="1" x14ac:dyDescent="0.25">
      <c r="A17" s="37"/>
      <c r="B17" s="37"/>
      <c r="C17" s="38"/>
      <c r="D17" s="38"/>
      <c r="E17" s="38"/>
      <c r="F17" s="38"/>
      <c r="G17" s="2"/>
      <c r="H17" s="38"/>
      <c r="I17" s="38"/>
      <c r="J17" s="38"/>
      <c r="K17" s="2"/>
      <c r="L17" s="2"/>
      <c r="M17" s="2"/>
      <c r="N17" s="38"/>
      <c r="O17" s="38"/>
      <c r="P17" s="38"/>
      <c r="Q17" s="2"/>
      <c r="R17" s="2"/>
      <c r="S17" s="2"/>
      <c r="T17" s="2"/>
      <c r="U17" s="2"/>
      <c r="V17" s="2"/>
      <c r="W17" s="2"/>
      <c r="X17" s="2"/>
      <c r="Y17" s="2"/>
      <c r="Z17" s="2"/>
      <c r="AA17" s="2"/>
      <c r="AB17" s="2"/>
      <c r="AC17" s="2"/>
      <c r="AD17" s="2"/>
      <c r="AE17" s="2"/>
    </row>
    <row r="18" spans="1:31" ht="13.8" hidden="1" outlineLevel="1" x14ac:dyDescent="0.25">
      <c r="A18" s="37"/>
      <c r="B18" s="37"/>
      <c r="C18" s="38"/>
      <c r="D18" s="38"/>
      <c r="E18" s="38"/>
      <c r="F18" s="38"/>
      <c r="G18" s="2"/>
      <c r="H18" s="38"/>
      <c r="I18" s="38"/>
      <c r="J18" s="38"/>
      <c r="K18" s="2"/>
      <c r="L18" s="2"/>
      <c r="M18" s="2"/>
      <c r="N18" s="38"/>
      <c r="O18" s="38"/>
      <c r="P18" s="38"/>
      <c r="Q18" s="2"/>
      <c r="R18" s="2"/>
      <c r="S18" s="2"/>
      <c r="T18" s="2"/>
      <c r="U18" s="2"/>
      <c r="V18" s="2"/>
      <c r="W18" s="2"/>
      <c r="X18" s="2"/>
      <c r="Y18" s="2"/>
      <c r="Z18" s="2"/>
      <c r="AA18" s="2"/>
      <c r="AB18" s="2"/>
      <c r="AC18" s="2"/>
      <c r="AD18" s="2"/>
      <c r="AE18" s="2"/>
    </row>
    <row r="19" spans="1:31" ht="17.399999999999999" collapsed="1" x14ac:dyDescent="0.3">
      <c r="A19" s="39"/>
      <c r="B19" s="39"/>
      <c r="C19" s="147" t="s">
        <v>14</v>
      </c>
      <c r="D19" s="147"/>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40"/>
    </row>
    <row r="20" spans="1:31" ht="17.399999999999999" x14ac:dyDescent="0.3">
      <c r="A20" s="39"/>
      <c r="B20" s="39"/>
      <c r="C20" s="147" t="s">
        <v>88</v>
      </c>
      <c r="D20" s="147"/>
      <c r="E20" s="147"/>
      <c r="F20" s="147"/>
      <c r="G20" s="147"/>
      <c r="H20" s="147"/>
      <c r="I20" s="147"/>
      <c r="J20" s="147"/>
      <c r="K20" s="147"/>
      <c r="L20" s="147"/>
      <c r="M20" s="147"/>
      <c r="N20" s="147"/>
      <c r="O20" s="147"/>
      <c r="P20" s="147"/>
      <c r="Q20" s="147"/>
      <c r="R20" s="147"/>
      <c r="S20" s="147"/>
      <c r="T20" s="147"/>
      <c r="U20" s="147"/>
      <c r="V20" s="147"/>
      <c r="W20" s="147"/>
      <c r="X20" s="147"/>
      <c r="Y20" s="147"/>
      <c r="Z20" s="147"/>
      <c r="AA20" s="147"/>
      <c r="AB20" s="147"/>
      <c r="AC20" s="147"/>
      <c r="AD20" s="147"/>
      <c r="AE20" s="40"/>
    </row>
    <row r="21" spans="1:31" ht="17.399999999999999" x14ac:dyDescent="0.3">
      <c r="A21" s="39"/>
      <c r="B21" s="39"/>
      <c r="C21" s="147" t="s">
        <v>89</v>
      </c>
      <c r="D21" s="147"/>
      <c r="E21" s="147"/>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c r="AE21" s="40"/>
    </row>
    <row r="22" spans="1:31" ht="17.399999999999999" x14ac:dyDescent="0.3">
      <c r="A22" s="41"/>
      <c r="B22" s="41"/>
      <c r="C22" s="147" t="s">
        <v>16</v>
      </c>
      <c r="D22" s="147"/>
      <c r="E22" s="147"/>
      <c r="F22" s="147"/>
      <c r="G22" s="147"/>
      <c r="H22" s="147"/>
      <c r="I22" s="147"/>
      <c r="J22" s="147"/>
      <c r="K22" s="147"/>
      <c r="L22" s="147"/>
      <c r="M22" s="147"/>
      <c r="N22" s="147"/>
      <c r="O22" s="147"/>
      <c r="P22" s="147"/>
      <c r="Q22" s="147"/>
      <c r="R22" s="147"/>
      <c r="S22" s="147"/>
      <c r="T22" s="147"/>
      <c r="U22" s="147"/>
      <c r="V22" s="147"/>
      <c r="W22" s="147"/>
      <c r="X22" s="147"/>
      <c r="Y22" s="147"/>
      <c r="Z22" s="147"/>
      <c r="AA22" s="147"/>
      <c r="AB22" s="147"/>
      <c r="AC22" s="147"/>
      <c r="AD22" s="147"/>
      <c r="AE22" s="40"/>
    </row>
    <row r="23" spans="1:31" ht="24.6" x14ac:dyDescent="0.4">
      <c r="A23" s="37"/>
      <c r="B23" s="37"/>
      <c r="C23" s="95" t="s">
        <v>199</v>
      </c>
      <c r="D23" s="38"/>
      <c r="E23" s="38"/>
      <c r="F23" s="38"/>
      <c r="G23" s="2"/>
      <c r="H23" s="38"/>
      <c r="I23" s="38"/>
      <c r="J23" s="38"/>
      <c r="K23" s="2"/>
      <c r="L23" s="2"/>
      <c r="M23" s="2"/>
      <c r="N23" s="38"/>
      <c r="O23" s="38"/>
      <c r="P23" s="38"/>
      <c r="Q23" s="2"/>
      <c r="R23" s="2"/>
      <c r="S23" s="2"/>
      <c r="T23" s="2"/>
      <c r="U23" s="2"/>
      <c r="V23" s="2"/>
      <c r="W23" s="2"/>
      <c r="X23" s="2"/>
      <c r="Y23" s="2"/>
      <c r="Z23" s="2"/>
      <c r="AA23" s="2"/>
      <c r="AB23" s="2"/>
      <c r="AC23" s="2"/>
      <c r="AD23" s="2"/>
      <c r="AE23" s="2"/>
    </row>
    <row r="24" spans="1:31" ht="15.6" x14ac:dyDescent="0.3">
      <c r="C24" s="37" t="s">
        <v>90</v>
      </c>
      <c r="D24" s="32"/>
      <c r="E24" s="3">
        <v>2015</v>
      </c>
      <c r="F24" s="42"/>
      <c r="G24" s="4"/>
      <c r="H24" s="32"/>
      <c r="I24" s="3">
        <v>2014</v>
      </c>
      <c r="J24" s="42"/>
      <c r="K24" s="4"/>
      <c r="L24" s="4"/>
      <c r="M24" s="4"/>
      <c r="N24" s="32"/>
      <c r="O24" s="3">
        <v>2013</v>
      </c>
      <c r="P24" s="42"/>
      <c r="Q24" s="4"/>
      <c r="R24" s="4"/>
      <c r="S24" s="4"/>
      <c r="T24" s="5"/>
      <c r="U24" s="3">
        <v>2012</v>
      </c>
      <c r="V24" s="6"/>
      <c r="W24" s="6"/>
      <c r="X24" s="6"/>
      <c r="Y24" s="6"/>
      <c r="Z24" s="7"/>
      <c r="AA24" s="3">
        <v>2011</v>
      </c>
      <c r="AB24" s="4"/>
      <c r="AC24" s="4"/>
      <c r="AD24" s="4"/>
      <c r="AE24" s="6"/>
    </row>
    <row r="25" spans="1:31" ht="15.6" x14ac:dyDescent="0.3">
      <c r="C25" s="32"/>
      <c r="D25" s="32"/>
      <c r="E25" s="8" t="s">
        <v>18</v>
      </c>
      <c r="F25" s="8" t="s">
        <v>19</v>
      </c>
      <c r="G25" s="9" t="s">
        <v>22</v>
      </c>
      <c r="H25" s="32"/>
      <c r="I25" s="8" t="s">
        <v>18</v>
      </c>
      <c r="J25" s="8" t="s">
        <v>19</v>
      </c>
      <c r="K25" s="8" t="s">
        <v>20</v>
      </c>
      <c r="L25" s="9" t="s">
        <v>21</v>
      </c>
      <c r="M25" s="9" t="s">
        <v>22</v>
      </c>
      <c r="N25" s="32"/>
      <c r="O25" s="8" t="s">
        <v>18</v>
      </c>
      <c r="P25" s="8" t="s">
        <v>19</v>
      </c>
      <c r="Q25" s="8" t="s">
        <v>20</v>
      </c>
      <c r="R25" s="9" t="s">
        <v>21</v>
      </c>
      <c r="S25" s="9" t="s">
        <v>22</v>
      </c>
      <c r="T25" s="5"/>
      <c r="U25" s="9" t="s">
        <v>18</v>
      </c>
      <c r="V25" s="9" t="s">
        <v>19</v>
      </c>
      <c r="W25" s="9" t="s">
        <v>20</v>
      </c>
      <c r="X25" s="9" t="s">
        <v>21</v>
      </c>
      <c r="Y25" s="9" t="s">
        <v>22</v>
      </c>
      <c r="Z25" s="5"/>
      <c r="AA25" s="9" t="s">
        <v>18</v>
      </c>
      <c r="AB25" s="9" t="s">
        <v>19</v>
      </c>
      <c r="AC25" s="9" t="s">
        <v>20</v>
      </c>
      <c r="AD25" s="9" t="s">
        <v>21</v>
      </c>
      <c r="AE25" s="9" t="s">
        <v>22</v>
      </c>
    </row>
    <row r="26" spans="1:31" ht="15.6" x14ac:dyDescent="0.3">
      <c r="C26" s="43" t="s">
        <v>74</v>
      </c>
      <c r="D26" s="43"/>
      <c r="E26" s="5"/>
      <c r="F26" s="5"/>
      <c r="G26" s="5"/>
      <c r="H26" s="43"/>
      <c r="I26" s="5"/>
      <c r="J26" s="5"/>
      <c r="K26" s="5"/>
      <c r="L26" s="5"/>
      <c r="M26" s="5"/>
      <c r="N26" s="43"/>
      <c r="O26" s="5"/>
      <c r="P26" s="5"/>
      <c r="Q26" s="5"/>
      <c r="R26" s="5"/>
      <c r="S26" s="5"/>
      <c r="T26" s="5"/>
      <c r="U26" s="5"/>
      <c r="V26" s="5"/>
      <c r="W26" s="5"/>
      <c r="X26" s="5"/>
      <c r="Y26" s="5"/>
      <c r="Z26" s="5"/>
      <c r="AA26" s="5"/>
      <c r="AB26" s="5"/>
      <c r="AC26" s="5"/>
      <c r="AD26" s="5"/>
      <c r="AE26" s="5"/>
    </row>
    <row r="27" spans="1:31" ht="13.8" x14ac:dyDescent="0.25">
      <c r="C27" s="32"/>
      <c r="D27" s="32"/>
      <c r="E27" s="2"/>
      <c r="F27" s="2"/>
      <c r="G27" s="2"/>
      <c r="H27" s="32"/>
      <c r="I27" s="2"/>
      <c r="J27" s="2"/>
      <c r="K27" s="2"/>
      <c r="L27" s="2"/>
      <c r="M27" s="2"/>
      <c r="N27" s="32"/>
      <c r="O27" s="2"/>
      <c r="P27" s="2"/>
      <c r="Q27" s="2"/>
      <c r="R27" s="2"/>
      <c r="S27" s="2"/>
      <c r="T27" s="2"/>
      <c r="U27" s="2"/>
      <c r="V27" s="2"/>
      <c r="W27" s="2"/>
      <c r="X27" s="2"/>
      <c r="Y27" s="2"/>
      <c r="Z27" s="2"/>
      <c r="AA27" s="2"/>
      <c r="AB27" s="2"/>
      <c r="AC27" s="2"/>
      <c r="AD27" s="2"/>
      <c r="AE27" s="2"/>
    </row>
    <row r="28" spans="1:31" ht="13.8" x14ac:dyDescent="0.25">
      <c r="A28" s="32" t="s">
        <v>191</v>
      </c>
      <c r="B28" s="32"/>
      <c r="C28" s="32" t="s">
        <v>91</v>
      </c>
      <c r="D28" s="32"/>
      <c r="E28" s="44" t="e">
        <f>'Segment Reporting'!#REF!-'Restated Segments Before'!E28</f>
        <v>#REF!</v>
      </c>
      <c r="F28" s="44"/>
      <c r="G28" s="44" t="e">
        <f>'Segment Reporting'!#REF!-'Restated Segments Before'!G28</f>
        <v>#REF!</v>
      </c>
      <c r="H28" s="32" t="e">
        <f>'Segment Reporting'!#REF!-'Restated Segments Before'!H28</f>
        <v>#REF!</v>
      </c>
      <c r="I28" s="44">
        <f>'Segment Reporting'!B10-'Restated Segments Before'!I28</f>
        <v>-9574</v>
      </c>
      <c r="J28" s="44">
        <f>'Segment Reporting'!C10-'Restated Segments Before'!J28</f>
        <v>-27976</v>
      </c>
      <c r="K28" s="44">
        <f>'Segment Reporting'!D10-'Restated Segments Before'!K28</f>
        <v>-13500</v>
      </c>
      <c r="L28" s="44">
        <f>'Segment Reporting'!E10-'Restated Segments Before'!L28</f>
        <v>-13783</v>
      </c>
      <c r="M28" s="44">
        <f>'Segment Reporting'!F10-'Restated Segments Before'!M28</f>
        <v>-64833</v>
      </c>
      <c r="N28" s="32" t="e">
        <f>'Segment Reporting'!#REF!-'Restated Segments Before'!N28</f>
        <v>#REF!</v>
      </c>
      <c r="O28" s="44">
        <f>'Segment Reporting'!H10-'Restated Segments Before'!O28</f>
        <v>-3946</v>
      </c>
      <c r="P28" s="44">
        <f>'Segment Reporting'!I10-'Restated Segments Before'!P28</f>
        <v>-10790</v>
      </c>
      <c r="Q28" s="44">
        <f>'Segment Reporting'!J10-'Restated Segments Before'!Q28</f>
        <v>-6013</v>
      </c>
      <c r="R28" s="44">
        <f>'Segment Reporting'!K10-'Restated Segments Before'!R28</f>
        <v>-4776</v>
      </c>
      <c r="S28" s="44">
        <f>'Segment Reporting'!L10-'Restated Segments Before'!S28</f>
        <v>-25525</v>
      </c>
      <c r="T28" s="44"/>
      <c r="U28" s="44">
        <v>419081</v>
      </c>
      <c r="V28" s="44">
        <v>410978</v>
      </c>
      <c r="W28" s="44">
        <v>404215</v>
      </c>
      <c r="X28" s="44">
        <v>409581</v>
      </c>
      <c r="Y28" s="44">
        <v>1643854</v>
      </c>
      <c r="Z28" s="44"/>
      <c r="AA28" s="44">
        <v>509040</v>
      </c>
      <c r="AB28" s="44">
        <v>493663</v>
      </c>
      <c r="AC28" s="44">
        <v>475633</v>
      </c>
      <c r="AD28" s="44">
        <v>313708</v>
      </c>
      <c r="AE28" s="44">
        <v>1792044</v>
      </c>
    </row>
    <row r="29" spans="1:31" ht="13.8" x14ac:dyDescent="0.25">
      <c r="A29" s="32" t="s">
        <v>192</v>
      </c>
      <c r="B29" s="32"/>
      <c r="C29" s="45" t="s">
        <v>92</v>
      </c>
      <c r="D29" s="45"/>
      <c r="E29" s="10" t="e">
        <f>'Segment Reporting'!#REF!-'Restated Segments Before'!E29</f>
        <v>#REF!</v>
      </c>
      <c r="F29" s="10"/>
      <c r="G29" s="13" t="e">
        <f>'Segment Reporting'!#REF!-'Restated Segments Before'!G29</f>
        <v>#REF!</v>
      </c>
      <c r="H29" s="45" t="e">
        <f>'Segment Reporting'!#REF!-'Restated Segments Before'!H29</f>
        <v>#REF!</v>
      </c>
      <c r="I29" s="10">
        <f>'Segment Reporting'!B11-'Restated Segments Before'!I29</f>
        <v>-48282</v>
      </c>
      <c r="J29" s="10">
        <f>'Segment Reporting'!C11-'Restated Segments Before'!J29</f>
        <v>-45679</v>
      </c>
      <c r="K29" s="10">
        <f>'Segment Reporting'!D11-'Restated Segments Before'!K29</f>
        <v>-35561</v>
      </c>
      <c r="L29" s="10">
        <f>'Segment Reporting'!E11-'Restated Segments Before'!L29</f>
        <v>-31276</v>
      </c>
      <c r="M29" s="10">
        <f>'Segment Reporting'!F11-'Restated Segments Before'!M29</f>
        <v>-160798</v>
      </c>
      <c r="N29" s="45" t="e">
        <f>'Segment Reporting'!#REF!-'Restated Segments Before'!N29</f>
        <v>#REF!</v>
      </c>
      <c r="O29" s="10">
        <f>'Segment Reporting'!H11-'Restated Segments Before'!O29</f>
        <v>-36013</v>
      </c>
      <c r="P29" s="10">
        <f>'Segment Reporting'!I11-'Restated Segments Before'!P29</f>
        <v>-38563</v>
      </c>
      <c r="Q29" s="10">
        <f>'Segment Reporting'!J11-'Restated Segments Before'!Q29</f>
        <v>-35673</v>
      </c>
      <c r="R29" s="10">
        <f>'Segment Reporting'!K11-'Restated Segments Before'!R29</f>
        <v>-42505</v>
      </c>
      <c r="S29" s="10">
        <f>'Segment Reporting'!L11-'Restated Segments Before'!S29</f>
        <v>-152754</v>
      </c>
      <c r="T29" s="10"/>
      <c r="U29" s="10">
        <v>152308</v>
      </c>
      <c r="V29" s="10">
        <v>152407</v>
      </c>
      <c r="W29" s="10">
        <v>140362</v>
      </c>
      <c r="X29" s="10">
        <v>156553</v>
      </c>
      <c r="Y29" s="10">
        <v>601631</v>
      </c>
      <c r="Z29" s="10"/>
      <c r="AA29" s="10">
        <v>159836</v>
      </c>
      <c r="AB29" s="10">
        <v>165338</v>
      </c>
      <c r="AC29" s="10">
        <v>166006</v>
      </c>
      <c r="AD29" s="10">
        <v>163632</v>
      </c>
      <c r="AE29" s="10">
        <v>654812</v>
      </c>
    </row>
    <row r="30" spans="1:31" ht="13.8" x14ac:dyDescent="0.25">
      <c r="A30" s="32"/>
      <c r="B30" s="32"/>
      <c r="C30" s="46" t="s">
        <v>93</v>
      </c>
      <c r="D30" s="46"/>
      <c r="E30" s="11" t="e">
        <f>'Segment Reporting'!#REF!-'Restated Segments Before'!E30</f>
        <v>#REF!</v>
      </c>
      <c r="F30" s="11"/>
      <c r="G30" s="11" t="e">
        <f>'Segment Reporting'!#REF!-'Restated Segments Before'!G30</f>
        <v>#REF!</v>
      </c>
      <c r="H30" s="46" t="e">
        <f>'Segment Reporting'!#REF!-'Restated Segments Before'!H30</f>
        <v>#REF!</v>
      </c>
      <c r="I30" s="11">
        <f>'Segment Reporting'!B12-'Restated Segments Before'!I30</f>
        <v>-57856</v>
      </c>
      <c r="J30" s="11">
        <f>'Segment Reporting'!C12-'Restated Segments Before'!J30</f>
        <v>-73655</v>
      </c>
      <c r="K30" s="11">
        <f>'Segment Reporting'!D12-'Restated Segments Before'!K30</f>
        <v>-49061</v>
      </c>
      <c r="L30" s="11">
        <f>'Segment Reporting'!E12-'Restated Segments Before'!L30</f>
        <v>-45059</v>
      </c>
      <c r="M30" s="11">
        <f>'Segment Reporting'!F12-'Restated Segments Before'!M30</f>
        <v>-225631</v>
      </c>
      <c r="N30" s="46" t="e">
        <f>'Segment Reporting'!#REF!-'Restated Segments Before'!N30</f>
        <v>#REF!</v>
      </c>
      <c r="O30" s="11">
        <f>'Segment Reporting'!H12-'Restated Segments Before'!O30</f>
        <v>-39959</v>
      </c>
      <c r="P30" s="11">
        <f>'Segment Reporting'!I12-'Restated Segments Before'!P30</f>
        <v>-49353</v>
      </c>
      <c r="Q30" s="11">
        <f>'Segment Reporting'!J12-'Restated Segments Before'!Q30</f>
        <v>-41686</v>
      </c>
      <c r="R30" s="11">
        <f>'Segment Reporting'!K12-'Restated Segments Before'!R30</f>
        <v>-47281</v>
      </c>
      <c r="S30" s="11">
        <f>'Segment Reporting'!L12-'Restated Segments Before'!S30</f>
        <v>-178279</v>
      </c>
      <c r="T30" s="12"/>
      <c r="U30" s="11">
        <v>571389</v>
      </c>
      <c r="V30" s="11">
        <v>563385</v>
      </c>
      <c r="W30" s="11">
        <v>544577</v>
      </c>
      <c r="X30" s="11">
        <v>566134</v>
      </c>
      <c r="Y30" s="11">
        <v>2245485</v>
      </c>
      <c r="Z30" s="12"/>
      <c r="AA30" s="11">
        <v>668876</v>
      </c>
      <c r="AB30" s="11">
        <v>659001</v>
      </c>
      <c r="AC30" s="11">
        <v>641639</v>
      </c>
      <c r="AD30" s="11">
        <v>477340</v>
      </c>
      <c r="AE30" s="11">
        <v>2446856</v>
      </c>
    </row>
    <row r="31" spans="1:31" ht="13.8" x14ac:dyDescent="0.25">
      <c r="A31" s="32"/>
      <c r="B31" s="32"/>
      <c r="C31" s="46"/>
      <c r="D31" s="46"/>
      <c r="E31" s="13"/>
      <c r="F31" s="13"/>
      <c r="G31" s="13"/>
      <c r="H31" s="46"/>
      <c r="I31" s="13"/>
      <c r="J31" s="13"/>
      <c r="K31" s="13"/>
      <c r="L31" s="13"/>
      <c r="M31" s="13"/>
      <c r="N31" s="46"/>
      <c r="O31" s="13"/>
      <c r="P31" s="13"/>
      <c r="Q31" s="13"/>
      <c r="R31" s="13"/>
      <c r="S31" s="13"/>
      <c r="T31" s="13"/>
      <c r="U31" s="13"/>
      <c r="V31" s="13"/>
      <c r="W31" s="13"/>
      <c r="X31" s="13"/>
      <c r="Y31" s="13"/>
      <c r="Z31" s="13"/>
      <c r="AA31" s="13"/>
      <c r="AB31" s="13"/>
      <c r="AC31" s="13"/>
      <c r="AD31" s="13"/>
      <c r="AE31" s="13"/>
    </row>
    <row r="32" spans="1:31" ht="13.8" x14ac:dyDescent="0.25">
      <c r="A32" s="32" t="s">
        <v>94</v>
      </c>
      <c r="B32" s="32"/>
      <c r="C32" s="45" t="s">
        <v>95</v>
      </c>
      <c r="D32" s="45"/>
      <c r="E32" s="13" t="e">
        <f>'Segment Reporting'!#REF!-'Restated Segments Before'!E32</f>
        <v>#REF!</v>
      </c>
      <c r="F32" s="13"/>
      <c r="G32" s="13" t="e">
        <f>'Segment Reporting'!#REF!-'Restated Segments Before'!G32</f>
        <v>#REF!</v>
      </c>
      <c r="H32" s="45" t="e">
        <f>'Segment Reporting'!#REF!-'Restated Segments Before'!H32</f>
        <v>#REF!</v>
      </c>
      <c r="I32" s="13">
        <f>'Segment Reporting'!B14-'Restated Segments Before'!I32</f>
        <v>-17791</v>
      </c>
      <c r="J32" s="13">
        <f>'Segment Reporting'!C14-'Restated Segments Before'!J32</f>
        <v>-15882</v>
      </c>
      <c r="K32" s="13">
        <f>'Segment Reporting'!D14-'Restated Segments Before'!K32</f>
        <v>-7147</v>
      </c>
      <c r="L32" s="13">
        <f>'Segment Reporting'!E14-'Restated Segments Before'!L32</f>
        <v>-16676</v>
      </c>
      <c r="M32" s="13">
        <f>'Segment Reporting'!F14-'Restated Segments Before'!M32</f>
        <v>-57496</v>
      </c>
      <c r="N32" s="45" t="e">
        <f>'Segment Reporting'!#REF!-'Restated Segments Before'!N32</f>
        <v>#REF!</v>
      </c>
      <c r="O32" s="13">
        <f>'Segment Reporting'!H14-'Restated Segments Before'!O32</f>
        <v>-9950</v>
      </c>
      <c r="P32" s="13">
        <f>'Segment Reporting'!I14-'Restated Segments Before'!P32</f>
        <v>-36691</v>
      </c>
      <c r="Q32" s="13">
        <f>'Segment Reporting'!J14-'Restated Segments Before'!Q32</f>
        <v>-14831</v>
      </c>
      <c r="R32" s="13">
        <f>'Segment Reporting'!K14-'Restated Segments Before'!R32</f>
        <v>-28894</v>
      </c>
      <c r="S32" s="13">
        <f>'Segment Reporting'!L14-'Restated Segments Before'!S32</f>
        <v>-90366</v>
      </c>
      <c r="T32" s="13"/>
      <c r="U32" s="13">
        <v>107009</v>
      </c>
      <c r="V32" s="13">
        <v>115683</v>
      </c>
      <c r="W32" s="13">
        <v>114888</v>
      </c>
      <c r="X32" s="13">
        <v>143135</v>
      </c>
      <c r="Y32" s="13">
        <v>480716</v>
      </c>
      <c r="Z32" s="13"/>
      <c r="AA32" s="13">
        <v>124792</v>
      </c>
      <c r="AB32" s="13">
        <v>124773</v>
      </c>
      <c r="AC32" s="13">
        <v>110067</v>
      </c>
      <c r="AD32" s="13">
        <v>151963</v>
      </c>
      <c r="AE32" s="13">
        <v>511595</v>
      </c>
    </row>
    <row r="33" spans="1:31" ht="13.8" hidden="1" outlineLevel="1" x14ac:dyDescent="0.25">
      <c r="A33" s="32" t="s">
        <v>111</v>
      </c>
      <c r="B33" s="32"/>
      <c r="C33" s="45" t="s">
        <v>112</v>
      </c>
      <c r="D33" s="45"/>
      <c r="E33" s="13" t="e">
        <f>'Segment Reporting'!#REF!-'Restated Segments Before'!E33</f>
        <v>#REF!</v>
      </c>
      <c r="F33" s="13"/>
      <c r="G33" s="13" t="e">
        <f>'Segment Reporting'!#REF!-'Restated Segments Before'!G33</f>
        <v>#REF!</v>
      </c>
      <c r="H33" s="45" t="e">
        <f>'Segment Reporting'!#REF!-'Restated Segments Before'!H33</f>
        <v>#REF!</v>
      </c>
      <c r="I33" s="13" t="e">
        <f>'Segment Reporting'!#REF!-'Restated Segments Before'!I33</f>
        <v>#REF!</v>
      </c>
      <c r="J33" s="13" t="e">
        <f>'Segment Reporting'!#REF!-'Restated Segments Before'!J33</f>
        <v>#REF!</v>
      </c>
      <c r="K33" s="13" t="e">
        <f>'Segment Reporting'!#REF!-'Restated Segments Before'!K33</f>
        <v>#REF!</v>
      </c>
      <c r="L33" s="13" t="e">
        <f>'Segment Reporting'!#REF!-'Restated Segments Before'!L33</f>
        <v>#REF!</v>
      </c>
      <c r="M33" s="13" t="e">
        <f>'Segment Reporting'!#REF!-'Restated Segments Before'!M33</f>
        <v>#REF!</v>
      </c>
      <c r="N33" s="45" t="e">
        <f>'Segment Reporting'!#REF!-'Restated Segments Before'!N33</f>
        <v>#REF!</v>
      </c>
      <c r="O33" s="13" t="e">
        <f>'Segment Reporting'!#REF!-'Restated Segments Before'!O33</f>
        <v>#REF!</v>
      </c>
      <c r="P33" s="13" t="e">
        <f>'Segment Reporting'!#REF!-'Restated Segments Before'!P33</f>
        <v>#REF!</v>
      </c>
      <c r="Q33" s="13" t="e">
        <f>'Segment Reporting'!#REF!-'Restated Segments Before'!Q33</f>
        <v>#REF!</v>
      </c>
      <c r="R33" s="13" t="e">
        <f>'Segment Reporting'!#REF!-'Restated Segments Before'!R33</f>
        <v>#REF!</v>
      </c>
      <c r="S33" s="13" t="e">
        <f>'Segment Reporting'!#REF!-'Restated Segments Before'!S33</f>
        <v>#REF!</v>
      </c>
      <c r="T33" s="13"/>
      <c r="U33" s="13">
        <v>0</v>
      </c>
      <c r="V33" s="13">
        <v>0</v>
      </c>
      <c r="W33" s="13">
        <v>0</v>
      </c>
      <c r="X33" s="13">
        <v>0</v>
      </c>
      <c r="Y33" s="13">
        <v>0</v>
      </c>
      <c r="Z33" s="13"/>
      <c r="AA33" s="13">
        <v>0</v>
      </c>
      <c r="AB33" s="13">
        <v>0</v>
      </c>
      <c r="AC33" s="13">
        <v>0</v>
      </c>
      <c r="AD33" s="13">
        <v>0</v>
      </c>
      <c r="AE33" s="13">
        <v>0</v>
      </c>
    </row>
    <row r="34" spans="1:31" ht="13.8" collapsed="1" x14ac:dyDescent="0.25">
      <c r="A34" s="32" t="s">
        <v>96</v>
      </c>
      <c r="B34" s="32"/>
      <c r="C34" s="45" t="s">
        <v>97</v>
      </c>
      <c r="D34" s="45"/>
      <c r="E34" s="13" t="e">
        <f>'Segment Reporting'!#REF!-'Restated Segments Before'!E34</f>
        <v>#REF!</v>
      </c>
      <c r="F34" s="13"/>
      <c r="G34" s="13" t="e">
        <f>'Segment Reporting'!#REF!-'Restated Segments Before'!G34</f>
        <v>#REF!</v>
      </c>
      <c r="H34" s="45" t="e">
        <f>'Segment Reporting'!#REF!-'Restated Segments Before'!H34</f>
        <v>#REF!</v>
      </c>
      <c r="I34" s="13">
        <f>'Segment Reporting'!B15-'Restated Segments Before'!I34</f>
        <v>10905</v>
      </c>
      <c r="J34" s="13">
        <f>'Segment Reporting'!C15-'Restated Segments Before'!J34</f>
        <v>4484</v>
      </c>
      <c r="K34" s="13">
        <f>'Segment Reporting'!D15-'Restated Segments Before'!K34</f>
        <v>2619</v>
      </c>
      <c r="L34" s="13">
        <f>'Segment Reporting'!E15-'Restated Segments Before'!L34</f>
        <v>1018</v>
      </c>
      <c r="M34" s="13">
        <f>'Segment Reporting'!F15-'Restated Segments Before'!M34</f>
        <v>19026</v>
      </c>
      <c r="N34" s="45" t="e">
        <f>'Segment Reporting'!#REF!-'Restated Segments Before'!N34</f>
        <v>#REF!</v>
      </c>
      <c r="O34" s="13">
        <f>'Segment Reporting'!H15-'Restated Segments Before'!O34</f>
        <v>10631</v>
      </c>
      <c r="P34" s="13">
        <f>'Segment Reporting'!I15-'Restated Segments Before'!P34</f>
        <v>6961</v>
      </c>
      <c r="Q34" s="13">
        <f>'Segment Reporting'!J15-'Restated Segments Before'!Q34</f>
        <v>10819</v>
      </c>
      <c r="R34" s="13">
        <f>'Segment Reporting'!K15-'Restated Segments Before'!R34</f>
        <v>14732</v>
      </c>
      <c r="S34" s="13">
        <f>'Segment Reporting'!L15-'Restated Segments Before'!S34</f>
        <v>43143</v>
      </c>
      <c r="T34" s="13"/>
      <c r="U34" s="13">
        <v>111678</v>
      </c>
      <c r="V34" s="13">
        <v>104814</v>
      </c>
      <c r="W34" s="13">
        <v>105909</v>
      </c>
      <c r="X34" s="13">
        <v>107402</v>
      </c>
      <c r="Y34" s="13">
        <v>429804</v>
      </c>
      <c r="Z34" s="13"/>
      <c r="AA34" s="13">
        <v>96782</v>
      </c>
      <c r="AB34" s="13">
        <v>92345</v>
      </c>
      <c r="AC34" s="13">
        <v>102569</v>
      </c>
      <c r="AD34" s="13">
        <v>105157</v>
      </c>
      <c r="AE34" s="13">
        <v>396853</v>
      </c>
    </row>
    <row r="35" spans="1:31" ht="13.8" x14ac:dyDescent="0.25">
      <c r="A35" s="32"/>
      <c r="B35" s="32"/>
      <c r="C35" s="46" t="s">
        <v>98</v>
      </c>
      <c r="D35" s="46"/>
      <c r="E35" s="11" t="e">
        <f>'Segment Reporting'!#REF!-'Restated Segments Before'!E35</f>
        <v>#REF!</v>
      </c>
      <c r="F35" s="11"/>
      <c r="G35" s="11" t="e">
        <f>'Segment Reporting'!#REF!-'Restated Segments Before'!G35</f>
        <v>#REF!</v>
      </c>
      <c r="H35" s="46" t="e">
        <f>'Segment Reporting'!#REF!-'Restated Segments Before'!H35</f>
        <v>#REF!</v>
      </c>
      <c r="I35" s="11">
        <f>'Segment Reporting'!B16-'Restated Segments Before'!I35</f>
        <v>-6886</v>
      </c>
      <c r="J35" s="11">
        <f>'Segment Reporting'!C16-'Restated Segments Before'!J35</f>
        <v>-11398</v>
      </c>
      <c r="K35" s="11">
        <f>'Segment Reporting'!D16-'Restated Segments Before'!K35</f>
        <v>-4528</v>
      </c>
      <c r="L35" s="11">
        <f>'Segment Reporting'!E16-'Restated Segments Before'!L35</f>
        <v>-15658</v>
      </c>
      <c r="M35" s="11">
        <f>'Segment Reporting'!F16-'Restated Segments Before'!M35</f>
        <v>-38470</v>
      </c>
      <c r="N35" s="46" t="e">
        <f>'Segment Reporting'!#REF!-'Restated Segments Before'!N35</f>
        <v>#REF!</v>
      </c>
      <c r="O35" s="11">
        <f>'Segment Reporting'!H16-'Restated Segments Before'!O35</f>
        <v>681</v>
      </c>
      <c r="P35" s="11">
        <f>'Segment Reporting'!I16-'Restated Segments Before'!P35</f>
        <v>-29730</v>
      </c>
      <c r="Q35" s="11">
        <f>'Segment Reporting'!J16-'Restated Segments Before'!Q35</f>
        <v>-4012</v>
      </c>
      <c r="R35" s="11">
        <f>'Segment Reporting'!K16-'Restated Segments Before'!R35</f>
        <v>-14162</v>
      </c>
      <c r="S35" s="11">
        <f>'Segment Reporting'!L16-'Restated Segments Before'!S35</f>
        <v>-47223</v>
      </c>
      <c r="T35" s="12"/>
      <c r="U35" s="11">
        <v>218687</v>
      </c>
      <c r="V35" s="11">
        <v>220497</v>
      </c>
      <c r="W35" s="11">
        <v>220797</v>
      </c>
      <c r="X35" s="11">
        <v>250537</v>
      </c>
      <c r="Y35" s="11">
        <v>910520</v>
      </c>
      <c r="Z35" s="12"/>
      <c r="AA35" s="11">
        <v>221574</v>
      </c>
      <c r="AB35" s="11">
        <v>217118</v>
      </c>
      <c r="AC35" s="11">
        <v>212636</v>
      </c>
      <c r="AD35" s="11">
        <v>257120</v>
      </c>
      <c r="AE35" s="11">
        <v>908448</v>
      </c>
    </row>
    <row r="36" spans="1:31" ht="13.8" x14ac:dyDescent="0.25">
      <c r="A36" s="32"/>
      <c r="B36" s="32"/>
      <c r="C36" s="46"/>
      <c r="D36" s="46"/>
      <c r="E36" s="12"/>
      <c r="F36" s="12"/>
      <c r="G36" s="12"/>
      <c r="H36" s="46"/>
      <c r="I36" s="12"/>
      <c r="J36" s="12"/>
      <c r="K36" s="12"/>
      <c r="L36" s="12"/>
      <c r="M36" s="12"/>
      <c r="N36" s="46"/>
      <c r="O36" s="12"/>
      <c r="P36" s="12"/>
      <c r="Q36" s="12"/>
      <c r="R36" s="12"/>
      <c r="S36" s="12"/>
      <c r="T36" s="12"/>
      <c r="U36" s="12"/>
      <c r="V36" s="12"/>
      <c r="W36" s="12"/>
      <c r="X36" s="12"/>
      <c r="Y36" s="12"/>
      <c r="Z36" s="12"/>
      <c r="AA36" s="12"/>
      <c r="AB36" s="12"/>
      <c r="AC36" s="12"/>
      <c r="AD36" s="12"/>
      <c r="AE36" s="12"/>
    </row>
    <row r="37" spans="1:31" ht="13.8" hidden="1" outlineLevel="1" x14ac:dyDescent="0.25">
      <c r="A37" s="32" t="s">
        <v>113</v>
      </c>
      <c r="B37" s="32"/>
      <c r="C37" s="45" t="s">
        <v>114</v>
      </c>
      <c r="D37" s="45"/>
      <c r="E37" s="13" t="e">
        <f>'Segment Reporting'!#REF!-'Restated Segments Before'!E37</f>
        <v>#REF!</v>
      </c>
      <c r="F37" s="13"/>
      <c r="G37" s="13" t="e">
        <f>'Segment Reporting'!#REF!-'Restated Segments Before'!G37</f>
        <v>#REF!</v>
      </c>
      <c r="H37" s="45" t="e">
        <f>'Segment Reporting'!#REF!-'Restated Segments Before'!H37</f>
        <v>#REF!</v>
      </c>
      <c r="I37" s="13" t="e">
        <f>'Segment Reporting'!#REF!-'Restated Segments Before'!I37</f>
        <v>#REF!</v>
      </c>
      <c r="J37" s="13" t="e">
        <f>'Segment Reporting'!#REF!-'Restated Segments Before'!J37</f>
        <v>#REF!</v>
      </c>
      <c r="K37" s="13" t="e">
        <f>'Segment Reporting'!#REF!-'Restated Segments Before'!K37</f>
        <v>#REF!</v>
      </c>
      <c r="L37" s="13" t="e">
        <f>'Segment Reporting'!#REF!-'Restated Segments Before'!L37</f>
        <v>#REF!</v>
      </c>
      <c r="M37" s="13" t="e">
        <f>'Segment Reporting'!#REF!-'Restated Segments Before'!M37</f>
        <v>#REF!</v>
      </c>
      <c r="N37" s="45" t="e">
        <f>'Segment Reporting'!#REF!-'Restated Segments Before'!N37</f>
        <v>#REF!</v>
      </c>
      <c r="O37" s="13" t="e">
        <f>'Segment Reporting'!#REF!-'Restated Segments Before'!O37</f>
        <v>#REF!</v>
      </c>
      <c r="P37" s="13" t="e">
        <f>'Segment Reporting'!#REF!-'Restated Segments Before'!P37</f>
        <v>#REF!</v>
      </c>
      <c r="Q37" s="13" t="e">
        <f>'Segment Reporting'!#REF!-'Restated Segments Before'!Q37</f>
        <v>#REF!</v>
      </c>
      <c r="R37" s="13" t="e">
        <f>'Segment Reporting'!#REF!-'Restated Segments Before'!R37</f>
        <v>#REF!</v>
      </c>
      <c r="S37" s="13" t="e">
        <f>'Segment Reporting'!#REF!-'Restated Segments Before'!S37</f>
        <v>#REF!</v>
      </c>
      <c r="T37" s="13"/>
      <c r="U37" s="13">
        <v>100327</v>
      </c>
      <c r="V37" s="13">
        <v>99874</v>
      </c>
      <c r="W37" s="13">
        <v>88629</v>
      </c>
      <c r="X37" s="13">
        <v>104550</v>
      </c>
      <c r="Y37" s="13">
        <v>393380</v>
      </c>
      <c r="Z37" s="13"/>
      <c r="AA37" s="13">
        <v>95985</v>
      </c>
      <c r="AB37" s="13">
        <v>99783</v>
      </c>
      <c r="AC37" s="13">
        <v>109153</v>
      </c>
      <c r="AD37" s="13">
        <v>102481</v>
      </c>
      <c r="AE37" s="13">
        <v>407402</v>
      </c>
    </row>
    <row r="38" spans="1:31" ht="13.8" hidden="1" outlineLevel="1" x14ac:dyDescent="0.25">
      <c r="A38" s="32" t="s">
        <v>115</v>
      </c>
      <c r="B38" s="32"/>
      <c r="C38" s="45" t="s">
        <v>116</v>
      </c>
      <c r="D38" s="45"/>
      <c r="E38" s="13" t="e">
        <f>'Segment Reporting'!#REF!-'Restated Segments Before'!E38</f>
        <v>#REF!</v>
      </c>
      <c r="F38" s="13"/>
      <c r="G38" s="13" t="e">
        <f>'Segment Reporting'!#REF!-'Restated Segments Before'!G38</f>
        <v>#REF!</v>
      </c>
      <c r="H38" s="45" t="e">
        <f>'Segment Reporting'!#REF!-'Restated Segments Before'!H38</f>
        <v>#REF!</v>
      </c>
      <c r="I38" s="13" t="e">
        <f>'Segment Reporting'!#REF!-'Restated Segments Before'!I38</f>
        <v>#REF!</v>
      </c>
      <c r="J38" s="13" t="e">
        <f>'Segment Reporting'!#REF!-'Restated Segments Before'!J38</f>
        <v>#REF!</v>
      </c>
      <c r="K38" s="13" t="e">
        <f>'Segment Reporting'!#REF!-'Restated Segments Before'!K38</f>
        <v>#REF!</v>
      </c>
      <c r="L38" s="13" t="e">
        <f>'Segment Reporting'!#REF!-'Restated Segments Before'!L38</f>
        <v>#REF!</v>
      </c>
      <c r="M38" s="13" t="e">
        <f>'Segment Reporting'!#REF!-'Restated Segments Before'!M38</f>
        <v>#REF!</v>
      </c>
      <c r="N38" s="45" t="e">
        <f>'Segment Reporting'!#REF!-'Restated Segments Before'!N38</f>
        <v>#REF!</v>
      </c>
      <c r="O38" s="13" t="e">
        <f>'Segment Reporting'!#REF!-'Restated Segments Before'!O38</f>
        <v>#REF!</v>
      </c>
      <c r="P38" s="13" t="e">
        <f>'Segment Reporting'!#REF!-'Restated Segments Before'!P38</f>
        <v>#REF!</v>
      </c>
      <c r="Q38" s="13" t="e">
        <f>'Segment Reporting'!#REF!-'Restated Segments Before'!Q38</f>
        <v>#REF!</v>
      </c>
      <c r="R38" s="13" t="e">
        <f>'Segment Reporting'!#REF!-'Restated Segments Before'!R38</f>
        <v>#REF!</v>
      </c>
      <c r="S38" s="13" t="e">
        <f>'Segment Reporting'!#REF!-'Restated Segments Before'!S38</f>
        <v>#REF!</v>
      </c>
      <c r="T38" s="13"/>
      <c r="U38" s="13">
        <v>8007</v>
      </c>
      <c r="V38" s="13">
        <v>6967</v>
      </c>
      <c r="W38" s="13">
        <v>7058</v>
      </c>
      <c r="X38" s="13">
        <v>9361</v>
      </c>
      <c r="Y38" s="13">
        <v>31394</v>
      </c>
      <c r="Z38" s="13"/>
      <c r="AA38" s="13">
        <v>6788</v>
      </c>
      <c r="AB38" s="13">
        <v>9022</v>
      </c>
      <c r="AC38" s="13">
        <v>7153</v>
      </c>
      <c r="AD38" s="13">
        <v>9925</v>
      </c>
      <c r="AE38" s="13">
        <v>32888</v>
      </c>
    </row>
    <row r="39" spans="1:31" ht="13.8" hidden="1" outlineLevel="1" x14ac:dyDescent="0.25">
      <c r="A39" s="32"/>
      <c r="B39" s="32"/>
      <c r="C39" s="46" t="s">
        <v>117</v>
      </c>
      <c r="D39" s="46"/>
      <c r="E39" s="11" t="e">
        <f>'Segment Reporting'!#REF!-'Restated Segments Before'!E39</f>
        <v>#REF!</v>
      </c>
      <c r="F39" s="11"/>
      <c r="G39" s="11" t="e">
        <f>'Segment Reporting'!#REF!-'Restated Segments Before'!G39</f>
        <v>#REF!</v>
      </c>
      <c r="H39" s="46" t="e">
        <f>'Segment Reporting'!#REF!-'Restated Segments Before'!H39</f>
        <v>#REF!</v>
      </c>
      <c r="I39" s="11">
        <f>'Segment Reporting'!B18-'Restated Segments Before'!I39</f>
        <v>-13451</v>
      </c>
      <c r="J39" s="11">
        <f>'Segment Reporting'!C18-'Restated Segments Before'!J39</f>
        <v>-18355</v>
      </c>
      <c r="K39" s="11">
        <f>'Segment Reporting'!D18-'Restated Segments Before'!K39</f>
        <v>-22975</v>
      </c>
      <c r="L39" s="11">
        <f>'Segment Reporting'!E18-'Restated Segments Before'!L39</f>
        <v>-25647</v>
      </c>
      <c r="M39" s="11">
        <f>'Segment Reporting'!F18-'Restated Segments Before'!M39</f>
        <v>-80429</v>
      </c>
      <c r="N39" s="46" t="e">
        <f>'Segment Reporting'!#REF!-'Restated Segments Before'!N39</f>
        <v>#REF!</v>
      </c>
      <c r="O39" s="11">
        <f>'Segment Reporting'!H18-'Restated Segments Before'!O39</f>
        <v>-1744</v>
      </c>
      <c r="P39" s="11">
        <f>'Segment Reporting'!I18-'Restated Segments Before'!P39</f>
        <v>-1301</v>
      </c>
      <c r="Q39" s="11">
        <f>'Segment Reporting'!J18-'Restated Segments Before'!Q39</f>
        <v>2414</v>
      </c>
      <c r="R39" s="11">
        <f>'Segment Reporting'!K18-'Restated Segments Before'!R39</f>
        <v>-8499</v>
      </c>
      <c r="S39" s="11">
        <f>'Segment Reporting'!L18-'Restated Segments Before'!S39</f>
        <v>-9130</v>
      </c>
      <c r="T39" s="12"/>
      <c r="U39" s="11">
        <v>108334</v>
      </c>
      <c r="V39" s="11">
        <v>106841</v>
      </c>
      <c r="W39" s="11">
        <v>95687</v>
      </c>
      <c r="X39" s="11">
        <v>113911</v>
      </c>
      <c r="Y39" s="11">
        <v>424774</v>
      </c>
      <c r="Z39" s="12"/>
      <c r="AA39" s="11">
        <v>102773</v>
      </c>
      <c r="AB39" s="11">
        <v>108805</v>
      </c>
      <c r="AC39" s="11">
        <v>116306</v>
      </c>
      <c r="AD39" s="11">
        <v>112406</v>
      </c>
      <c r="AE39" s="11">
        <v>440290</v>
      </c>
    </row>
    <row r="40" spans="1:31" ht="13.8" hidden="1" outlineLevel="1" x14ac:dyDescent="0.25">
      <c r="A40" s="32"/>
      <c r="B40" s="32"/>
      <c r="C40" s="46"/>
      <c r="D40" s="46"/>
      <c r="E40" s="13" t="e">
        <f>'Segment Reporting'!#REF!-'Restated Segments Before'!E40</f>
        <v>#REF!</v>
      </c>
      <c r="F40" s="13"/>
      <c r="G40" s="13" t="e">
        <f>'Segment Reporting'!#REF!-'Restated Segments Before'!G40</f>
        <v>#REF!</v>
      </c>
      <c r="H40" s="46" t="e">
        <f>'Segment Reporting'!#REF!-'Restated Segments Before'!H40</f>
        <v>#REF!</v>
      </c>
      <c r="I40" s="13" t="e">
        <f>'Segment Reporting'!#REF!-'Restated Segments Before'!I40</f>
        <v>#REF!</v>
      </c>
      <c r="J40" s="13" t="e">
        <f>'Segment Reporting'!#REF!-'Restated Segments Before'!J40</f>
        <v>#REF!</v>
      </c>
      <c r="K40" s="13" t="e">
        <f>'Segment Reporting'!#REF!-'Restated Segments Before'!K40</f>
        <v>#REF!</v>
      </c>
      <c r="L40" s="13" t="e">
        <f>'Segment Reporting'!#REF!-'Restated Segments Before'!L40</f>
        <v>#REF!</v>
      </c>
      <c r="M40" s="13" t="e">
        <f>'Segment Reporting'!#REF!-'Restated Segments Before'!M40</f>
        <v>#REF!</v>
      </c>
      <c r="N40" s="46" t="e">
        <f>'Segment Reporting'!#REF!-'Restated Segments Before'!N40</f>
        <v>#REF!</v>
      </c>
      <c r="O40" s="13" t="e">
        <f>'Segment Reporting'!#REF!-'Restated Segments Before'!O40</f>
        <v>#REF!</v>
      </c>
      <c r="P40" s="13" t="e">
        <f>'Segment Reporting'!#REF!-'Restated Segments Before'!P40</f>
        <v>#REF!</v>
      </c>
      <c r="Q40" s="13" t="e">
        <f>'Segment Reporting'!#REF!-'Restated Segments Before'!Q40</f>
        <v>#REF!</v>
      </c>
      <c r="R40" s="13" t="e">
        <f>'Segment Reporting'!#REF!-'Restated Segments Before'!R40</f>
        <v>#REF!</v>
      </c>
      <c r="S40" s="13" t="e">
        <f>'Segment Reporting'!#REF!-'Restated Segments Before'!S40</f>
        <v>#REF!</v>
      </c>
      <c r="T40" s="13"/>
      <c r="U40" s="13"/>
      <c r="V40" s="13"/>
      <c r="W40" s="13"/>
      <c r="X40" s="13"/>
      <c r="Y40" s="13"/>
      <c r="Z40" s="13"/>
      <c r="AA40" s="13"/>
      <c r="AB40" s="13"/>
      <c r="AC40" s="13"/>
      <c r="AD40" s="13"/>
      <c r="AE40" s="13"/>
    </row>
    <row r="41" spans="1:31" ht="13.8" hidden="1" outlineLevel="1" x14ac:dyDescent="0.25">
      <c r="A41" s="32" t="s">
        <v>122</v>
      </c>
      <c r="B41" s="32"/>
      <c r="C41" s="45" t="s">
        <v>123</v>
      </c>
      <c r="D41" s="45"/>
      <c r="E41" s="13" t="e">
        <f>'Segment Reporting'!#REF!-'Restated Segments Before'!E41</f>
        <v>#REF!</v>
      </c>
      <c r="F41" s="13"/>
      <c r="G41" s="13" t="e">
        <f>'Segment Reporting'!#REF!-'Restated Segments Before'!G41</f>
        <v>#REF!</v>
      </c>
      <c r="H41" s="45" t="e">
        <f>'Segment Reporting'!#REF!-'Restated Segments Before'!H41</f>
        <v>#REF!</v>
      </c>
      <c r="I41" s="13" t="e">
        <f>'Segment Reporting'!#REF!-'Restated Segments Before'!I41</f>
        <v>#REF!</v>
      </c>
      <c r="J41" s="13" t="e">
        <f>'Segment Reporting'!#REF!-'Restated Segments Before'!J41</f>
        <v>#REF!</v>
      </c>
      <c r="K41" s="13" t="e">
        <f>'Segment Reporting'!#REF!-'Restated Segments Before'!K41</f>
        <v>#REF!</v>
      </c>
      <c r="L41" s="13" t="e">
        <f>'Segment Reporting'!#REF!-'Restated Segments Before'!L41</f>
        <v>#REF!</v>
      </c>
      <c r="M41" s="13" t="e">
        <f>'Segment Reporting'!#REF!-'Restated Segments Before'!M41</f>
        <v>#REF!</v>
      </c>
      <c r="N41" s="45" t="e">
        <f>'Segment Reporting'!#REF!-'Restated Segments Before'!N41</f>
        <v>#REF!</v>
      </c>
      <c r="O41" s="13" t="e">
        <f>'Segment Reporting'!#REF!-'Restated Segments Before'!O41</f>
        <v>#REF!</v>
      </c>
      <c r="P41" s="13" t="e">
        <f>'Segment Reporting'!#REF!-'Restated Segments Before'!P41</f>
        <v>#REF!</v>
      </c>
      <c r="Q41" s="13" t="e">
        <f>'Segment Reporting'!#REF!-'Restated Segments Before'!Q41</f>
        <v>#REF!</v>
      </c>
      <c r="R41" s="13" t="e">
        <f>'Segment Reporting'!#REF!-'Restated Segments Before'!R41</f>
        <v>#REF!</v>
      </c>
      <c r="S41" s="13" t="e">
        <f>'Segment Reporting'!#REF!-'Restated Segments Before'!S41</f>
        <v>#REF!</v>
      </c>
      <c r="T41" s="13"/>
      <c r="U41" s="13">
        <v>2958</v>
      </c>
      <c r="V41" s="13">
        <v>3230</v>
      </c>
      <c r="W41" s="13">
        <v>3813</v>
      </c>
      <c r="X41" s="13">
        <v>5287</v>
      </c>
      <c r="Y41" s="13">
        <v>15288</v>
      </c>
      <c r="Z41" s="13"/>
      <c r="AA41" s="13">
        <v>3617</v>
      </c>
      <c r="AB41" s="13">
        <v>2954</v>
      </c>
      <c r="AC41" s="13">
        <v>3518</v>
      </c>
      <c r="AD41" s="13">
        <v>4692</v>
      </c>
      <c r="AE41" s="13">
        <v>14781</v>
      </c>
    </row>
    <row r="42" spans="1:31" ht="13.8" hidden="1" outlineLevel="1" x14ac:dyDescent="0.25">
      <c r="A42" s="32" t="s">
        <v>124</v>
      </c>
      <c r="B42" s="32"/>
      <c r="C42" s="45" t="s">
        <v>125</v>
      </c>
      <c r="D42" s="45"/>
      <c r="E42" s="13" t="e">
        <f>'Segment Reporting'!#REF!-'Restated Segments Before'!E42</f>
        <v>#REF!</v>
      </c>
      <c r="F42" s="13"/>
      <c r="G42" s="13" t="e">
        <f>'Segment Reporting'!#REF!-'Restated Segments Before'!G42</f>
        <v>#REF!</v>
      </c>
      <c r="H42" s="45" t="e">
        <f>'Segment Reporting'!#REF!-'Restated Segments Before'!H42</f>
        <v>#REF!</v>
      </c>
      <c r="I42" s="13" t="e">
        <f>'Segment Reporting'!#REF!-'Restated Segments Before'!I42</f>
        <v>#REF!</v>
      </c>
      <c r="J42" s="13" t="e">
        <f>'Segment Reporting'!#REF!-'Restated Segments Before'!J42</f>
        <v>#REF!</v>
      </c>
      <c r="K42" s="13" t="e">
        <f>'Segment Reporting'!#REF!-'Restated Segments Before'!K42</f>
        <v>#REF!</v>
      </c>
      <c r="L42" s="13" t="e">
        <f>'Segment Reporting'!#REF!-'Restated Segments Before'!L42</f>
        <v>#REF!</v>
      </c>
      <c r="M42" s="13" t="e">
        <f>'Segment Reporting'!#REF!-'Restated Segments Before'!M42</f>
        <v>#REF!</v>
      </c>
      <c r="N42" s="45" t="e">
        <f>'Segment Reporting'!#REF!-'Restated Segments Before'!N42</f>
        <v>#REF!</v>
      </c>
      <c r="O42" s="13" t="e">
        <f>'Segment Reporting'!#REF!-'Restated Segments Before'!O42</f>
        <v>#REF!</v>
      </c>
      <c r="P42" s="13" t="e">
        <f>'Segment Reporting'!#REF!-'Restated Segments Before'!P42</f>
        <v>#REF!</v>
      </c>
      <c r="Q42" s="13" t="e">
        <f>'Segment Reporting'!#REF!-'Restated Segments Before'!Q42</f>
        <v>#REF!</v>
      </c>
      <c r="R42" s="13" t="e">
        <f>'Segment Reporting'!#REF!-'Restated Segments Before'!R42</f>
        <v>#REF!</v>
      </c>
      <c r="S42" s="13" t="e">
        <f>'Segment Reporting'!#REF!-'Restated Segments Before'!S42</f>
        <v>#REF!</v>
      </c>
      <c r="T42" s="13"/>
      <c r="U42" s="13">
        <v>21750</v>
      </c>
      <c r="V42" s="13">
        <v>21851</v>
      </c>
      <c r="W42" s="13">
        <v>23775</v>
      </c>
      <c r="X42" s="13">
        <v>22384</v>
      </c>
      <c r="Y42" s="13">
        <v>89760</v>
      </c>
      <c r="Z42" s="13"/>
      <c r="AA42" s="13">
        <v>0</v>
      </c>
      <c r="AB42" s="13">
        <v>0</v>
      </c>
      <c r="AC42" s="13">
        <v>0</v>
      </c>
      <c r="AD42" s="13">
        <v>78722</v>
      </c>
      <c r="AE42" s="13">
        <v>78722</v>
      </c>
    </row>
    <row r="43" spans="1:31" ht="13.8" hidden="1" outlineLevel="1" x14ac:dyDescent="0.25">
      <c r="A43" s="32"/>
      <c r="B43" s="32"/>
      <c r="C43" s="92" t="s">
        <v>190</v>
      </c>
      <c r="D43" s="46"/>
      <c r="E43" s="11" t="e">
        <f>'Segment Reporting'!#REF!-'Restated Segments Before'!E43</f>
        <v>#REF!</v>
      </c>
      <c r="F43" s="11"/>
      <c r="G43" s="11" t="e">
        <f>'Segment Reporting'!#REF!-'Restated Segments Before'!G43</f>
        <v>#REF!</v>
      </c>
      <c r="H43" s="46" t="e">
        <f>'Segment Reporting'!#REF!-'Restated Segments Before'!H43</f>
        <v>#REF!</v>
      </c>
      <c r="I43" s="11">
        <f>'Segment Reporting'!B19-'Restated Segments Before'!I43</f>
        <v>11531</v>
      </c>
      <c r="J43" s="11">
        <f>'Segment Reporting'!C19-'Restated Segments Before'!J43</f>
        <v>14331</v>
      </c>
      <c r="K43" s="11">
        <f>'Segment Reporting'!D19-'Restated Segments Before'!K43</f>
        <v>11212</v>
      </c>
      <c r="L43" s="11">
        <f>'Segment Reporting'!E19-'Restated Segments Before'!L43</f>
        <v>20603</v>
      </c>
      <c r="M43" s="11">
        <f>'Segment Reporting'!F19-'Restated Segments Before'!M43</f>
        <v>57677</v>
      </c>
      <c r="N43" s="46" t="e">
        <f>'Segment Reporting'!#REF!-'Restated Segments Before'!N43</f>
        <v>#REF!</v>
      </c>
      <c r="O43" s="11">
        <f>'Segment Reporting'!H19-'Restated Segments Before'!O43</f>
        <v>19944</v>
      </c>
      <c r="P43" s="11">
        <f>'Segment Reporting'!I19-'Restated Segments Before'!P43</f>
        <v>18014</v>
      </c>
      <c r="Q43" s="11">
        <f>'Segment Reporting'!J19-'Restated Segments Before'!Q43</f>
        <v>28906</v>
      </c>
      <c r="R43" s="11">
        <f>'Segment Reporting'!K19-'Restated Segments Before'!R43</f>
        <v>25895</v>
      </c>
      <c r="S43" s="11">
        <f>'Segment Reporting'!L19-'Restated Segments Before'!S43</f>
        <v>92759</v>
      </c>
      <c r="T43" s="12"/>
      <c r="U43" s="11">
        <v>24708</v>
      </c>
      <c r="V43" s="11">
        <v>25081</v>
      </c>
      <c r="W43" s="11">
        <v>27588</v>
      </c>
      <c r="X43" s="11">
        <v>27671</v>
      </c>
      <c r="Y43" s="11">
        <v>105048</v>
      </c>
      <c r="Z43" s="12"/>
      <c r="AA43" s="11">
        <v>3617</v>
      </c>
      <c r="AB43" s="11">
        <v>2954</v>
      </c>
      <c r="AC43" s="11">
        <v>3518</v>
      </c>
      <c r="AD43" s="11">
        <v>83414</v>
      </c>
      <c r="AE43" s="11">
        <v>93503</v>
      </c>
    </row>
    <row r="44" spans="1:31" ht="13.8" hidden="1" outlineLevel="1" x14ac:dyDescent="0.25">
      <c r="A44" s="32"/>
      <c r="B44" s="32"/>
      <c r="C44" s="46"/>
      <c r="D44" s="46"/>
      <c r="E44" s="12" t="e">
        <f>'Segment Reporting'!#REF!-'Restated Segments Before'!E44</f>
        <v>#REF!</v>
      </c>
      <c r="F44" s="12"/>
      <c r="G44" s="12" t="e">
        <f>'Segment Reporting'!#REF!-'Restated Segments Before'!G44</f>
        <v>#REF!</v>
      </c>
      <c r="H44" s="46" t="e">
        <f>'Segment Reporting'!#REF!-'Restated Segments Before'!H44</f>
        <v>#REF!</v>
      </c>
      <c r="I44" s="12" t="e">
        <f>'Segment Reporting'!#REF!-'Restated Segments Before'!I44</f>
        <v>#REF!</v>
      </c>
      <c r="J44" s="12" t="e">
        <f>'Segment Reporting'!#REF!-'Restated Segments Before'!J44</f>
        <v>#REF!</v>
      </c>
      <c r="K44" s="12" t="e">
        <f>'Segment Reporting'!#REF!-'Restated Segments Before'!K44</f>
        <v>#REF!</v>
      </c>
      <c r="L44" s="12" t="e">
        <f>'Segment Reporting'!#REF!-'Restated Segments Before'!L44</f>
        <v>#REF!</v>
      </c>
      <c r="M44" s="12" t="e">
        <f>'Segment Reporting'!#REF!-'Restated Segments Before'!M44</f>
        <v>#REF!</v>
      </c>
      <c r="N44" s="46" t="e">
        <f>'Segment Reporting'!#REF!-'Restated Segments Before'!N44</f>
        <v>#REF!</v>
      </c>
      <c r="O44" s="12" t="e">
        <f>'Segment Reporting'!#REF!-'Restated Segments Before'!O44</f>
        <v>#REF!</v>
      </c>
      <c r="P44" s="12" t="e">
        <f>'Segment Reporting'!#REF!-'Restated Segments Before'!P44</f>
        <v>#REF!</v>
      </c>
      <c r="Q44" s="12" t="e">
        <f>'Segment Reporting'!#REF!-'Restated Segments Before'!Q44</f>
        <v>#REF!</v>
      </c>
      <c r="R44" s="12" t="e">
        <f>'Segment Reporting'!#REF!-'Restated Segments Before'!R44</f>
        <v>#REF!</v>
      </c>
      <c r="S44" s="12" t="e">
        <f>'Segment Reporting'!#REF!-'Restated Segments Before'!S44</f>
        <v>#REF!</v>
      </c>
      <c r="T44" s="12"/>
      <c r="U44" s="12"/>
      <c r="V44" s="12"/>
      <c r="W44" s="12"/>
      <c r="X44" s="12"/>
      <c r="Y44" s="12"/>
      <c r="Z44" s="12"/>
      <c r="AA44" s="12"/>
      <c r="AB44" s="12"/>
      <c r="AC44" s="12"/>
      <c r="AD44" s="12"/>
      <c r="AE44" s="12"/>
    </row>
    <row r="45" spans="1:31" ht="13.8" collapsed="1" x14ac:dyDescent="0.25">
      <c r="A45" s="32" t="s">
        <v>99</v>
      </c>
      <c r="B45" s="32"/>
      <c r="C45" s="46" t="s">
        <v>100</v>
      </c>
      <c r="D45" s="46"/>
      <c r="E45" s="14" t="e">
        <f>'Segment Reporting'!#REF!-'Restated Segments Before'!E45</f>
        <v>#REF!</v>
      </c>
      <c r="F45" s="14"/>
      <c r="G45" s="14" t="e">
        <f>'Segment Reporting'!#REF!-'Restated Segments Before'!G45</f>
        <v>#REF!</v>
      </c>
      <c r="H45" s="46" t="e">
        <f>'Segment Reporting'!#REF!-'Restated Segments Before'!H45</f>
        <v>#REF!</v>
      </c>
      <c r="I45" s="14">
        <f>'Segment Reporting'!B20-'Restated Segments Before'!I45</f>
        <v>-1921</v>
      </c>
      <c r="J45" s="14">
        <f>'Segment Reporting'!C20-'Restated Segments Before'!J45</f>
        <v>-4025</v>
      </c>
      <c r="K45" s="14">
        <f>'Segment Reporting'!D20-'Restated Segments Before'!K45</f>
        <v>-11763</v>
      </c>
      <c r="L45" s="14">
        <f>'Segment Reporting'!E20-'Restated Segments Before'!L45</f>
        <v>-5042</v>
      </c>
      <c r="M45" s="14">
        <f>'Segment Reporting'!F20-'Restated Segments Before'!M45</f>
        <v>-22751</v>
      </c>
      <c r="N45" s="46" t="e">
        <f>'Segment Reporting'!#REF!-'Restated Segments Before'!N45</f>
        <v>#REF!</v>
      </c>
      <c r="O45" s="14">
        <f>'Segment Reporting'!H20-'Restated Segments Before'!O45</f>
        <v>18199</v>
      </c>
      <c r="P45" s="14">
        <f>'Segment Reporting'!I20-'Restated Segments Before'!P45</f>
        <v>16713</v>
      </c>
      <c r="Q45" s="14">
        <f>'Segment Reporting'!J20-'Restated Segments Before'!Q45</f>
        <v>31320</v>
      </c>
      <c r="R45" s="14">
        <f>'Segment Reporting'!K20-'Restated Segments Before'!R45</f>
        <v>17396</v>
      </c>
      <c r="S45" s="14">
        <f>'Segment Reporting'!L20-'Restated Segments Before'!S45</f>
        <v>83629</v>
      </c>
      <c r="T45" s="12"/>
      <c r="U45" s="14">
        <v>133042</v>
      </c>
      <c r="V45" s="14">
        <v>131922</v>
      </c>
      <c r="W45" s="14">
        <v>123275</v>
      </c>
      <c r="X45" s="14">
        <v>141582</v>
      </c>
      <c r="Y45" s="14">
        <v>529822</v>
      </c>
      <c r="Z45" s="12"/>
      <c r="AA45" s="14">
        <v>106390</v>
      </c>
      <c r="AB45" s="14">
        <v>111759</v>
      </c>
      <c r="AC45" s="14">
        <v>119824</v>
      </c>
      <c r="AD45" s="14">
        <v>195820</v>
      </c>
      <c r="AE45" s="14">
        <v>533793</v>
      </c>
    </row>
    <row r="46" spans="1:31" ht="13.8" x14ac:dyDescent="0.25">
      <c r="A46" s="32"/>
      <c r="B46" s="32"/>
      <c r="C46" s="46"/>
      <c r="D46" s="46"/>
      <c r="E46" s="13"/>
      <c r="F46" s="13"/>
      <c r="G46" s="13"/>
      <c r="H46" s="46"/>
      <c r="I46" s="13"/>
      <c r="J46" s="13"/>
      <c r="K46" s="13"/>
      <c r="L46" s="13"/>
      <c r="M46" s="13"/>
      <c r="N46" s="46"/>
      <c r="O46" s="13"/>
      <c r="P46" s="13"/>
      <c r="Q46" s="13"/>
      <c r="R46" s="13"/>
      <c r="S46" s="13"/>
      <c r="T46" s="13"/>
      <c r="U46" s="13"/>
      <c r="V46" s="13"/>
      <c r="W46" s="13"/>
      <c r="X46" s="13"/>
      <c r="Y46" s="13"/>
      <c r="Z46" s="13"/>
      <c r="AA46" s="13"/>
      <c r="AB46" s="13"/>
      <c r="AC46" s="13"/>
      <c r="AD46" s="13"/>
      <c r="AE46" s="13"/>
    </row>
    <row r="47" spans="1:31" ht="13.8" hidden="1" outlineLevel="1" x14ac:dyDescent="0.25">
      <c r="A47" s="32" t="s">
        <v>118</v>
      </c>
      <c r="B47" s="32"/>
      <c r="C47" s="45" t="s">
        <v>119</v>
      </c>
      <c r="D47" s="45"/>
      <c r="E47" s="13" t="e">
        <f>'Segment Reporting'!#REF!-'Restated Segments Before'!E47</f>
        <v>#REF!</v>
      </c>
      <c r="F47" s="13"/>
      <c r="G47" s="13" t="e">
        <f>'Segment Reporting'!#REF!-'Restated Segments Before'!G47</f>
        <v>#REF!</v>
      </c>
      <c r="H47" s="45" t="e">
        <f>'Segment Reporting'!#REF!-'Restated Segments Before'!H47</f>
        <v>#REF!</v>
      </c>
      <c r="I47" s="13" t="e">
        <f>'Segment Reporting'!#REF!-'Restated Segments Before'!I47</f>
        <v>#REF!</v>
      </c>
      <c r="J47" s="13" t="e">
        <f>'Segment Reporting'!#REF!-'Restated Segments Before'!J47</f>
        <v>#REF!</v>
      </c>
      <c r="K47" s="13" t="e">
        <f>'Segment Reporting'!#REF!-'Restated Segments Before'!K47</f>
        <v>#REF!</v>
      </c>
      <c r="L47" s="13" t="e">
        <f>'Segment Reporting'!#REF!-'Restated Segments Before'!L47</f>
        <v>#REF!</v>
      </c>
      <c r="M47" s="13" t="e">
        <f>'Segment Reporting'!#REF!-'Restated Segments Before'!M47</f>
        <v>#REF!</v>
      </c>
      <c r="N47" s="45" t="e">
        <f>'Segment Reporting'!#REF!-'Restated Segments Before'!N47</f>
        <v>#REF!</v>
      </c>
      <c r="O47" s="13" t="e">
        <f>'Segment Reporting'!#REF!-'Restated Segments Before'!O47</f>
        <v>#REF!</v>
      </c>
      <c r="P47" s="13" t="e">
        <f>'Segment Reporting'!#REF!-'Restated Segments Before'!P47</f>
        <v>#REF!</v>
      </c>
      <c r="Q47" s="13" t="e">
        <f>'Segment Reporting'!#REF!-'Restated Segments Before'!Q47</f>
        <v>#REF!</v>
      </c>
      <c r="R47" s="13" t="e">
        <f>'Segment Reporting'!#REF!-'Restated Segments Before'!R47</f>
        <v>#REF!</v>
      </c>
      <c r="S47" s="13" t="e">
        <f>'Segment Reporting'!#REF!-'Restated Segments Before'!S47</f>
        <v>#REF!</v>
      </c>
      <c r="T47" s="13"/>
      <c r="U47" s="13">
        <v>30208</v>
      </c>
      <c r="V47" s="13">
        <v>35845</v>
      </c>
      <c r="W47" s="13">
        <v>39637</v>
      </c>
      <c r="X47" s="13">
        <v>32196</v>
      </c>
      <c r="Y47" s="13">
        <v>137886</v>
      </c>
      <c r="Z47" s="13"/>
      <c r="AA47" s="13">
        <v>29999</v>
      </c>
      <c r="AB47" s="13">
        <v>36377</v>
      </c>
      <c r="AC47" s="13">
        <v>41408</v>
      </c>
      <c r="AD47" s="13">
        <v>33788</v>
      </c>
      <c r="AE47" s="13">
        <v>141572</v>
      </c>
    </row>
    <row r="48" spans="1:31" ht="13.8" hidden="1" outlineLevel="1" x14ac:dyDescent="0.25">
      <c r="A48" s="32" t="s">
        <v>120</v>
      </c>
      <c r="B48" s="32"/>
      <c r="C48" s="45" t="s">
        <v>121</v>
      </c>
      <c r="D48" s="45"/>
      <c r="E48" s="13" t="e">
        <f>'Segment Reporting'!#REF!-'Restated Segments Before'!E48</f>
        <v>#REF!</v>
      </c>
      <c r="F48" s="13"/>
      <c r="G48" s="13" t="e">
        <f>'Segment Reporting'!#REF!-'Restated Segments Before'!G48</f>
        <v>#REF!</v>
      </c>
      <c r="H48" s="45" t="e">
        <f>'Segment Reporting'!#REF!-'Restated Segments Before'!H48</f>
        <v>#REF!</v>
      </c>
      <c r="I48" s="13" t="e">
        <f>'Segment Reporting'!#REF!-'Restated Segments Before'!I48</f>
        <v>#REF!</v>
      </c>
      <c r="J48" s="13" t="e">
        <f>'Segment Reporting'!#REF!-'Restated Segments Before'!J48</f>
        <v>#REF!</v>
      </c>
      <c r="K48" s="13" t="e">
        <f>'Segment Reporting'!#REF!-'Restated Segments Before'!K48</f>
        <v>#REF!</v>
      </c>
      <c r="L48" s="13" t="e">
        <f>'Segment Reporting'!#REF!-'Restated Segments Before'!L48</f>
        <v>#REF!</v>
      </c>
      <c r="M48" s="13" t="e">
        <f>'Segment Reporting'!#REF!-'Restated Segments Before'!M48</f>
        <v>#REF!</v>
      </c>
      <c r="N48" s="45" t="e">
        <f>'Segment Reporting'!#REF!-'Restated Segments Before'!N48</f>
        <v>#REF!</v>
      </c>
      <c r="O48" s="13" t="e">
        <f>'Segment Reporting'!#REF!-'Restated Segments Before'!O48</f>
        <v>#REF!</v>
      </c>
      <c r="P48" s="13" t="e">
        <f>'Segment Reporting'!#REF!-'Restated Segments Before'!P48</f>
        <v>#REF!</v>
      </c>
      <c r="Q48" s="13" t="e">
        <f>'Segment Reporting'!#REF!-'Restated Segments Before'!Q48</f>
        <v>#REF!</v>
      </c>
      <c r="R48" s="13" t="e">
        <f>'Segment Reporting'!#REF!-'Restated Segments Before'!R48</f>
        <v>#REF!</v>
      </c>
      <c r="S48" s="13" t="e">
        <f>'Segment Reporting'!#REF!-'Restated Segments Before'!S48</f>
        <v>#REF!</v>
      </c>
      <c r="T48" s="13"/>
      <c r="U48" s="13">
        <v>0</v>
      </c>
      <c r="V48" s="13">
        <v>417</v>
      </c>
      <c r="W48" s="13">
        <v>305</v>
      </c>
      <c r="X48" s="13">
        <v>-721</v>
      </c>
      <c r="Y48" s="13">
        <v>0</v>
      </c>
      <c r="Z48" s="13"/>
      <c r="AA48" s="13">
        <v>26</v>
      </c>
      <c r="AB48" s="13">
        <v>-26</v>
      </c>
      <c r="AC48" s="13">
        <v>0</v>
      </c>
      <c r="AD48" s="13">
        <v>0</v>
      </c>
      <c r="AE48" s="13">
        <v>0</v>
      </c>
    </row>
    <row r="49" spans="1:31" ht="13.8" collapsed="1" x14ac:dyDescent="0.25">
      <c r="A49" s="32"/>
      <c r="B49" s="32"/>
      <c r="C49" s="94" t="s">
        <v>193</v>
      </c>
      <c r="D49" s="46"/>
      <c r="E49" s="14" t="e">
        <f>'Segment Reporting'!#REF!-'Restated Segments Before'!E49</f>
        <v>#REF!</v>
      </c>
      <c r="F49" s="14"/>
      <c r="G49" s="14" t="e">
        <f>'Segment Reporting'!#REF!-'Restated Segments Before'!G49</f>
        <v>#REF!</v>
      </c>
      <c r="H49" s="46" t="e">
        <f>'Segment Reporting'!#REF!-'Restated Segments Before'!H49</f>
        <v>#REF!</v>
      </c>
      <c r="I49" s="14">
        <f>'Segment Reporting'!B22-'Restated Segments Before'!I49</f>
        <v>-26245</v>
      </c>
      <c r="J49" s="14">
        <f>'Segment Reporting'!C22-'Restated Segments Before'!J49</f>
        <v>-33486</v>
      </c>
      <c r="K49" s="14">
        <f>'Segment Reporting'!D22-'Restated Segments Before'!K49</f>
        <v>-37261</v>
      </c>
      <c r="L49" s="14">
        <f>'Segment Reporting'!E22-'Restated Segments Before'!L49</f>
        <v>-31085</v>
      </c>
      <c r="M49" s="14">
        <f>'Segment Reporting'!F22-'Restated Segments Before'!M49</f>
        <v>-128077</v>
      </c>
      <c r="N49" s="46" t="e">
        <f>'Segment Reporting'!#REF!-'Restated Segments Before'!N49</f>
        <v>#REF!</v>
      </c>
      <c r="O49" s="14">
        <f>'Segment Reporting'!H22-'Restated Segments Before'!O49</f>
        <v>2397</v>
      </c>
      <c r="P49" s="14">
        <f>'Segment Reporting'!I22-'Restated Segments Before'!P49</f>
        <v>-7401</v>
      </c>
      <c r="Q49" s="14">
        <f>'Segment Reporting'!J22-'Restated Segments Before'!Q49</f>
        <v>-36570</v>
      </c>
      <c r="R49" s="14">
        <f>'Segment Reporting'!K22-'Restated Segments Before'!R49</f>
        <v>-29827</v>
      </c>
      <c r="S49" s="14">
        <f>'Segment Reporting'!L22-'Restated Segments Before'!S49</f>
        <v>-71402</v>
      </c>
      <c r="T49" s="12"/>
      <c r="U49" s="14">
        <v>30208</v>
      </c>
      <c r="V49" s="14">
        <v>36262</v>
      </c>
      <c r="W49" s="14">
        <v>39942</v>
      </c>
      <c r="X49" s="14">
        <v>31475</v>
      </c>
      <c r="Y49" s="11">
        <v>137886</v>
      </c>
      <c r="Z49" s="12"/>
      <c r="AA49" s="11">
        <v>30025</v>
      </c>
      <c r="AB49" s="11">
        <v>36351</v>
      </c>
      <c r="AC49" s="11">
        <v>41408</v>
      </c>
      <c r="AD49" s="11">
        <v>33788</v>
      </c>
      <c r="AE49" s="11">
        <v>141572</v>
      </c>
    </row>
    <row r="50" spans="1:31" ht="13.8" x14ac:dyDescent="0.25">
      <c r="A50" s="32"/>
      <c r="B50" s="32"/>
      <c r="C50" s="32"/>
      <c r="D50" s="32"/>
      <c r="E50" s="2"/>
      <c r="F50" s="2"/>
      <c r="G50" s="2"/>
      <c r="H50" s="32"/>
      <c r="I50" s="2"/>
      <c r="J50" s="2"/>
      <c r="K50" s="2"/>
      <c r="L50" s="2"/>
      <c r="M50" s="2"/>
      <c r="N50" s="32"/>
      <c r="O50" s="2"/>
      <c r="P50" s="2"/>
      <c r="Q50" s="2"/>
      <c r="R50" s="2"/>
      <c r="S50" s="2"/>
      <c r="T50" s="2"/>
      <c r="U50" s="2"/>
      <c r="V50" s="2"/>
      <c r="W50" s="2"/>
      <c r="X50" s="2"/>
      <c r="Y50" s="2"/>
      <c r="Z50" s="2"/>
      <c r="AA50" s="2"/>
      <c r="AB50" s="2"/>
      <c r="AC50" s="2"/>
      <c r="AD50" s="2"/>
      <c r="AE50" s="2"/>
    </row>
    <row r="51" spans="1:31" ht="14.4" thickBot="1" x14ac:dyDescent="0.3">
      <c r="C51" s="47" t="s">
        <v>101</v>
      </c>
      <c r="D51" s="47"/>
      <c r="E51" s="48" t="e">
        <f>'Segment Reporting'!#REF!-'Restated Segments Before'!E51</f>
        <v>#REF!</v>
      </c>
      <c r="F51" s="48"/>
      <c r="G51" s="48" t="e">
        <f>'Segment Reporting'!#REF!-'Restated Segments Before'!G51</f>
        <v>#REF!</v>
      </c>
      <c r="H51" s="47" t="e">
        <f>'Segment Reporting'!#REF!-'Restated Segments Before'!H51</f>
        <v>#REF!</v>
      </c>
      <c r="I51" s="48">
        <f>'Segment Reporting'!B24-'Restated Segments Before'!I51</f>
        <v>-92908</v>
      </c>
      <c r="J51" s="48">
        <f>'Segment Reporting'!C24-'Restated Segments Before'!J51</f>
        <v>-122564</v>
      </c>
      <c r="K51" s="48">
        <f>'Segment Reporting'!D24-'Restated Segments Before'!K51</f>
        <v>-102613</v>
      </c>
      <c r="L51" s="48">
        <f>'Segment Reporting'!E24-'Restated Segments Before'!L51</f>
        <v>-96844</v>
      </c>
      <c r="M51" s="48">
        <f>'Segment Reporting'!F24-'Restated Segments Before'!M51</f>
        <v>-414929</v>
      </c>
      <c r="N51" s="47" t="e">
        <f>'Segment Reporting'!#REF!-'Restated Segments Before'!N51</f>
        <v>#REF!</v>
      </c>
      <c r="O51" s="48">
        <f>'Segment Reporting'!H24-'Restated Segments Before'!O51</f>
        <v>-18682</v>
      </c>
      <c r="P51" s="48">
        <f>'Segment Reporting'!I24-'Restated Segments Before'!P51</f>
        <v>-69771</v>
      </c>
      <c r="Q51" s="48">
        <f>'Segment Reporting'!J24-'Restated Segments Before'!Q51</f>
        <v>-50948</v>
      </c>
      <c r="R51" s="48">
        <f>'Segment Reporting'!K24-'Restated Segments Before'!R51</f>
        <v>-73874</v>
      </c>
      <c r="S51" s="48">
        <f>'Segment Reporting'!L24-'Restated Segments Before'!S51</f>
        <v>-213275</v>
      </c>
      <c r="T51" s="49"/>
      <c r="U51" s="48">
        <v>953326</v>
      </c>
      <c r="V51" s="48">
        <v>952066</v>
      </c>
      <c r="W51" s="48">
        <v>928591</v>
      </c>
      <c r="X51" s="48">
        <v>989728</v>
      </c>
      <c r="Y51" s="48">
        <v>3823713</v>
      </c>
      <c r="Z51" s="49"/>
      <c r="AA51" s="48">
        <v>1026865</v>
      </c>
      <c r="AB51" s="48">
        <v>1024229</v>
      </c>
      <c r="AC51" s="48">
        <v>1015507</v>
      </c>
      <c r="AD51" s="48">
        <v>964068</v>
      </c>
      <c r="AE51" s="48">
        <v>4030669</v>
      </c>
    </row>
    <row r="52" spans="1:31" ht="14.4" hidden="1" outlineLevel="1" thickTop="1" x14ac:dyDescent="0.25">
      <c r="C52" s="46"/>
      <c r="D52" s="46"/>
      <c r="E52" s="15" t="e">
        <f>'Segment Reporting'!#REF!-'Restated Segments Before'!E52</f>
        <v>#REF!</v>
      </c>
      <c r="F52" s="15"/>
      <c r="G52" s="15" t="e">
        <f>'Segment Reporting'!#REF!-'Restated Segments Before'!G52</f>
        <v>#REF!</v>
      </c>
      <c r="H52" s="46" t="e">
        <f>'Segment Reporting'!#REF!-'Restated Segments Before'!H52</f>
        <v>#REF!</v>
      </c>
      <c r="I52" s="15" t="e">
        <f>'Segment Reporting'!#REF!-'Restated Segments Before'!I52</f>
        <v>#REF!</v>
      </c>
      <c r="J52" s="15" t="e">
        <f>'Segment Reporting'!#REF!-'Restated Segments Before'!J52</f>
        <v>#REF!</v>
      </c>
      <c r="K52" s="15" t="e">
        <f>'Segment Reporting'!#REF!-'Restated Segments Before'!K52</f>
        <v>#REF!</v>
      </c>
      <c r="L52" s="15" t="e">
        <f>'Segment Reporting'!#REF!-'Restated Segments Before'!L52</f>
        <v>#REF!</v>
      </c>
      <c r="M52" s="15" t="e">
        <f>'Segment Reporting'!#REF!-'Restated Segments Before'!M52</f>
        <v>#REF!</v>
      </c>
      <c r="N52" s="46" t="e">
        <f>'Segment Reporting'!#REF!-'Restated Segments Before'!N52</f>
        <v>#REF!</v>
      </c>
      <c r="O52" s="15" t="e">
        <f>'Segment Reporting'!#REF!-'Restated Segments Before'!O52</f>
        <v>#REF!</v>
      </c>
      <c r="P52" s="15" t="e">
        <f>'Segment Reporting'!#REF!-'Restated Segments Before'!P52</f>
        <v>#REF!</v>
      </c>
      <c r="Q52" s="15" t="e">
        <f>'Segment Reporting'!#REF!-'Restated Segments Before'!Q52</f>
        <v>#REF!</v>
      </c>
      <c r="R52" s="15" t="e">
        <f>'Segment Reporting'!#REF!-'Restated Segments Before'!R52</f>
        <v>#REF!</v>
      </c>
      <c r="S52" s="15" t="e">
        <f>'Segment Reporting'!#REF!-'Restated Segments Before'!S52</f>
        <v>#REF!</v>
      </c>
      <c r="T52" s="15"/>
      <c r="U52" s="15">
        <v>0</v>
      </c>
      <c r="V52" s="15">
        <v>0</v>
      </c>
      <c r="W52" s="15">
        <v>0</v>
      </c>
      <c r="X52" s="15">
        <v>0</v>
      </c>
      <c r="Y52" s="15">
        <v>0</v>
      </c>
      <c r="Z52" s="15"/>
      <c r="AA52" s="15">
        <v>0</v>
      </c>
      <c r="AB52" s="15">
        <v>0</v>
      </c>
      <c r="AC52" s="15">
        <v>0</v>
      </c>
      <c r="AD52" s="15">
        <v>0</v>
      </c>
      <c r="AE52" s="15">
        <v>0</v>
      </c>
    </row>
    <row r="53" spans="1:31" ht="14.4" collapsed="1" thickTop="1" x14ac:dyDescent="0.25">
      <c r="C53" s="46"/>
      <c r="D53" s="46"/>
      <c r="E53" s="15"/>
      <c r="F53" s="15"/>
      <c r="G53" s="15"/>
      <c r="H53" s="43"/>
      <c r="I53" s="15"/>
      <c r="J53" s="15"/>
      <c r="K53" s="15"/>
      <c r="L53" s="15"/>
      <c r="M53" s="15"/>
      <c r="N53" s="43"/>
      <c r="O53" s="15"/>
      <c r="P53" s="15"/>
      <c r="Q53" s="15"/>
      <c r="R53" s="15"/>
      <c r="S53" s="15"/>
      <c r="T53" s="15"/>
      <c r="U53" s="15"/>
      <c r="V53" s="15"/>
      <c r="W53" s="15"/>
      <c r="X53" s="15"/>
      <c r="Y53" s="15"/>
      <c r="Z53" s="15"/>
      <c r="AA53" s="15"/>
      <c r="AB53" s="15"/>
      <c r="AC53" s="15"/>
      <c r="AD53" s="15"/>
      <c r="AE53" s="15"/>
    </row>
    <row r="54" spans="1:31" ht="13.8" x14ac:dyDescent="0.25">
      <c r="C54" s="43" t="s">
        <v>102</v>
      </c>
      <c r="D54" s="43"/>
      <c r="T54" s="15"/>
      <c r="U54" s="15"/>
      <c r="V54" s="15"/>
      <c r="W54" s="15"/>
      <c r="X54" s="15"/>
      <c r="Y54" s="15"/>
      <c r="Z54" s="15"/>
      <c r="AA54" s="15"/>
      <c r="AB54" s="15"/>
      <c r="AC54" s="15"/>
      <c r="AD54" s="15"/>
      <c r="AE54" s="15"/>
    </row>
    <row r="55" spans="1:31" ht="13.8" x14ac:dyDescent="0.25">
      <c r="C55" s="46"/>
      <c r="D55" s="46"/>
      <c r="E55" s="2" t="e">
        <f>'Segment Reporting'!#REF!-'Restated Segments Before'!E55</f>
        <v>#REF!</v>
      </c>
      <c r="F55" s="2"/>
      <c r="G55" s="2" t="e">
        <f>'Segment Reporting'!#REF!-'Restated Segments Before'!G55</f>
        <v>#REF!</v>
      </c>
      <c r="H55" s="46" t="e">
        <f>'Segment Reporting'!#REF!-'Restated Segments Before'!H55</f>
        <v>#REF!</v>
      </c>
      <c r="I55" s="2">
        <f>'Segment Reporting'!B27-'Restated Segments Before'!I55</f>
        <v>0</v>
      </c>
      <c r="J55" s="2">
        <f>'Segment Reporting'!C27-'Restated Segments Before'!J55</f>
        <v>0</v>
      </c>
      <c r="K55" s="2">
        <f>'Segment Reporting'!D27-'Restated Segments Before'!K55</f>
        <v>0</v>
      </c>
      <c r="L55" s="2">
        <f>'Segment Reporting'!E27-'Restated Segments Before'!L55</f>
        <v>0</v>
      </c>
      <c r="M55" s="2">
        <f>'Segment Reporting'!F27-'Restated Segments Before'!M55</f>
        <v>0</v>
      </c>
      <c r="N55" s="46" t="e">
        <f>'Segment Reporting'!#REF!-'Restated Segments Before'!N55</f>
        <v>#REF!</v>
      </c>
      <c r="O55" s="2">
        <f>'Segment Reporting'!H27-'Restated Segments Before'!O55</f>
        <v>0</v>
      </c>
      <c r="P55" s="2">
        <f>'Segment Reporting'!I27-'Restated Segments Before'!P55</f>
        <v>0</v>
      </c>
      <c r="Q55" s="2">
        <f>'Segment Reporting'!J27-'Restated Segments Before'!Q55</f>
        <v>0</v>
      </c>
      <c r="R55" s="2">
        <f>'Segment Reporting'!K27-'Restated Segments Before'!R55</f>
        <v>0</v>
      </c>
      <c r="S55" s="2">
        <f>'Segment Reporting'!L27-'Restated Segments Before'!S55</f>
        <v>0</v>
      </c>
      <c r="T55" s="2"/>
      <c r="U55" s="2"/>
      <c r="V55" s="2"/>
      <c r="W55" s="2"/>
      <c r="X55" s="2"/>
      <c r="Y55" s="2"/>
      <c r="Z55" s="2"/>
      <c r="AA55" s="2"/>
      <c r="AB55" s="2"/>
      <c r="AC55" s="2"/>
      <c r="AD55" s="2"/>
      <c r="AE55" s="2"/>
    </row>
    <row r="56" spans="1:31" ht="13.8" x14ac:dyDescent="0.25">
      <c r="A56" s="32" t="s">
        <v>191</v>
      </c>
      <c r="B56" s="32"/>
      <c r="C56" s="32" t="s">
        <v>91</v>
      </c>
      <c r="D56" s="32"/>
      <c r="E56" s="44" t="e">
        <f>'Segment Reporting'!#REF!-'Restated Segments Before'!E56</f>
        <v>#REF!</v>
      </c>
      <c r="F56" s="44"/>
      <c r="G56" s="44" t="e">
        <f>'Segment Reporting'!#REF!-'Restated Segments Before'!G56</f>
        <v>#REF!</v>
      </c>
      <c r="H56" s="32" t="e">
        <f>'Segment Reporting'!#REF!-'Restated Segments Before'!H56</f>
        <v>#REF!</v>
      </c>
      <c r="I56" s="44">
        <f>'Segment Reporting'!B28-'Restated Segments Before'!I56</f>
        <v>493</v>
      </c>
      <c r="J56" s="44">
        <f>'Segment Reporting'!C28-'Restated Segments Before'!J56</f>
        <v>-9884</v>
      </c>
      <c r="K56" s="44">
        <f>'Segment Reporting'!D28-'Restated Segments Before'!K56</f>
        <v>-17670</v>
      </c>
      <c r="L56" s="44">
        <f>'Segment Reporting'!E28-'Restated Segments Before'!L56</f>
        <v>-22482</v>
      </c>
      <c r="M56" s="44">
        <f>'Segment Reporting'!F28-'Restated Segments Before'!M56</f>
        <v>-49543</v>
      </c>
      <c r="N56" s="32" t="e">
        <f>'Segment Reporting'!#REF!-'Restated Segments Before'!N56</f>
        <v>#REF!</v>
      </c>
      <c r="O56" s="44">
        <f>'Segment Reporting'!H28-'Restated Segments Before'!O56</f>
        <v>18372</v>
      </c>
      <c r="P56" s="44">
        <f>'Segment Reporting'!I28-'Restated Segments Before'!P56</f>
        <v>6600</v>
      </c>
      <c r="Q56" s="44">
        <f>'Segment Reporting'!J28-'Restated Segments Before'!Q56</f>
        <v>2862</v>
      </c>
      <c r="R56" s="44">
        <f>'Segment Reporting'!K28-'Restated Segments Before'!R56</f>
        <v>-5633</v>
      </c>
      <c r="S56" s="44">
        <f>'Segment Reporting'!L28-'Restated Segments Before'!S56</f>
        <v>22201</v>
      </c>
      <c r="T56" s="44"/>
      <c r="U56" s="44">
        <v>168734</v>
      </c>
      <c r="V56" s="44">
        <v>158243</v>
      </c>
      <c r="W56" s="44">
        <v>156448</v>
      </c>
      <c r="X56" s="44">
        <v>163553</v>
      </c>
      <c r="Y56" s="44">
        <v>646978</v>
      </c>
      <c r="Z56" s="44"/>
      <c r="AA56" s="44">
        <v>179662</v>
      </c>
      <c r="AB56" s="44">
        <v>175796</v>
      </c>
      <c r="AC56" s="44">
        <v>177250</v>
      </c>
      <c r="AD56" s="44">
        <v>158792</v>
      </c>
      <c r="AE56" s="44">
        <v>691500</v>
      </c>
    </row>
    <row r="57" spans="1:31" ht="13.8" x14ac:dyDescent="0.25">
      <c r="A57" s="32" t="s">
        <v>192</v>
      </c>
      <c r="B57" s="32"/>
      <c r="C57" s="45" t="s">
        <v>92</v>
      </c>
      <c r="D57" s="45"/>
      <c r="E57" s="10" t="e">
        <f>'Segment Reporting'!#REF!-'Restated Segments Before'!E57</f>
        <v>#REF!</v>
      </c>
      <c r="F57" s="10"/>
      <c r="G57" s="10" t="e">
        <f>'Segment Reporting'!#REF!-'Restated Segments Before'!G57</f>
        <v>#REF!</v>
      </c>
      <c r="H57" s="45" t="e">
        <f>'Segment Reporting'!#REF!-'Restated Segments Before'!H57</f>
        <v>#REF!</v>
      </c>
      <c r="I57" s="10">
        <f>'Segment Reporting'!B29-'Restated Segments Before'!I57</f>
        <v>-13643</v>
      </c>
      <c r="J57" s="10">
        <f>'Segment Reporting'!C29-'Restated Segments Before'!J57</f>
        <v>-13981</v>
      </c>
      <c r="K57" s="10">
        <f>'Segment Reporting'!D29-'Restated Segments Before'!K57</f>
        <v>-6881</v>
      </c>
      <c r="L57" s="10">
        <f>'Segment Reporting'!E29-'Restated Segments Before'!L57</f>
        <v>-9399</v>
      </c>
      <c r="M57" s="10">
        <f>'Segment Reporting'!F29-'Restated Segments Before'!M57</f>
        <v>-43904</v>
      </c>
      <c r="N57" s="45" t="e">
        <f>'Segment Reporting'!#REF!-'Restated Segments Before'!N57</f>
        <v>#REF!</v>
      </c>
      <c r="O57" s="10">
        <f>'Segment Reporting'!H29-'Restated Segments Before'!O57</f>
        <v>-6225</v>
      </c>
      <c r="P57" s="10">
        <f>'Segment Reporting'!I29-'Restated Segments Before'!P57</f>
        <v>-6411</v>
      </c>
      <c r="Q57" s="10">
        <f>'Segment Reporting'!J29-'Restated Segments Before'!Q57</f>
        <v>-5118</v>
      </c>
      <c r="R57" s="10">
        <f>'Segment Reporting'!K29-'Restated Segments Before'!R57</f>
        <v>-4691</v>
      </c>
      <c r="S57" s="10">
        <f>'Segment Reporting'!L29-'Restated Segments Before'!S57</f>
        <v>-22445</v>
      </c>
      <c r="T57" s="10"/>
      <c r="U57" s="10">
        <v>19074</v>
      </c>
      <c r="V57" s="10">
        <v>21139</v>
      </c>
      <c r="W57" s="10">
        <v>11187</v>
      </c>
      <c r="X57" s="10">
        <v>24444</v>
      </c>
      <c r="Y57" s="10">
        <v>75844</v>
      </c>
      <c r="Z57" s="10"/>
      <c r="AA57" s="10">
        <v>21924</v>
      </c>
      <c r="AB57" s="10">
        <v>25627</v>
      </c>
      <c r="AC57" s="10">
        <v>25194</v>
      </c>
      <c r="AD57" s="10">
        <v>20078</v>
      </c>
      <c r="AE57" s="10">
        <v>92823</v>
      </c>
    </row>
    <row r="58" spans="1:31" ht="13.8" x14ac:dyDescent="0.25">
      <c r="A58" s="32"/>
      <c r="B58" s="32"/>
      <c r="C58" s="46" t="s">
        <v>93</v>
      </c>
      <c r="D58" s="46"/>
      <c r="E58" s="11" t="e">
        <f>'Segment Reporting'!#REF!-'Restated Segments Before'!E58</f>
        <v>#REF!</v>
      </c>
      <c r="F58" s="11"/>
      <c r="G58" s="11" t="e">
        <f>'Segment Reporting'!#REF!-'Restated Segments Before'!G58</f>
        <v>#REF!</v>
      </c>
      <c r="H58" s="46" t="e">
        <f>'Segment Reporting'!#REF!-'Restated Segments Before'!H58</f>
        <v>#REF!</v>
      </c>
      <c r="I58" s="11">
        <f>'Segment Reporting'!B30-'Restated Segments Before'!I58</f>
        <v>-13150</v>
      </c>
      <c r="J58" s="11">
        <f>'Segment Reporting'!C30-'Restated Segments Before'!J58</f>
        <v>-23865</v>
      </c>
      <c r="K58" s="11">
        <f>'Segment Reporting'!D30-'Restated Segments Before'!K58</f>
        <v>-24551</v>
      </c>
      <c r="L58" s="11">
        <f>'Segment Reporting'!E30-'Restated Segments Before'!L58</f>
        <v>-31881</v>
      </c>
      <c r="M58" s="11">
        <f>'Segment Reporting'!F30-'Restated Segments Before'!M58</f>
        <v>-93447</v>
      </c>
      <c r="N58" s="46" t="e">
        <f>'Segment Reporting'!#REF!-'Restated Segments Before'!N58</f>
        <v>#REF!</v>
      </c>
      <c r="O58" s="11">
        <f>'Segment Reporting'!H30-'Restated Segments Before'!O58</f>
        <v>12147</v>
      </c>
      <c r="P58" s="11">
        <f>'Segment Reporting'!I30-'Restated Segments Before'!P58</f>
        <v>189</v>
      </c>
      <c r="Q58" s="11">
        <f>'Segment Reporting'!J30-'Restated Segments Before'!Q58</f>
        <v>-2256</v>
      </c>
      <c r="R58" s="11">
        <f>'Segment Reporting'!K30-'Restated Segments Before'!R58</f>
        <v>-10324</v>
      </c>
      <c r="S58" s="11">
        <f>'Segment Reporting'!L30-'Restated Segments Before'!S58</f>
        <v>-244</v>
      </c>
      <c r="T58" s="12"/>
      <c r="U58" s="11">
        <v>187808</v>
      </c>
      <c r="V58" s="11">
        <v>179382</v>
      </c>
      <c r="W58" s="11">
        <v>167635</v>
      </c>
      <c r="X58" s="11">
        <v>187997</v>
      </c>
      <c r="Y58" s="11">
        <v>722822</v>
      </c>
      <c r="Z58" s="12"/>
      <c r="AA58" s="11">
        <v>201586</v>
      </c>
      <c r="AB58" s="11">
        <v>201423</v>
      </c>
      <c r="AC58" s="11">
        <v>202444</v>
      </c>
      <c r="AD58" s="11">
        <v>178870</v>
      </c>
      <c r="AE58" s="11">
        <v>784323</v>
      </c>
    </row>
    <row r="59" spans="1:31" ht="13.8" x14ac:dyDescent="0.25">
      <c r="A59" s="32"/>
      <c r="B59" s="32"/>
      <c r="C59" s="46"/>
      <c r="D59" s="46"/>
      <c r="E59" s="13"/>
      <c r="F59" s="13"/>
      <c r="G59" s="13"/>
      <c r="H59" s="46"/>
      <c r="I59" s="13"/>
      <c r="J59" s="13"/>
      <c r="K59" s="13"/>
      <c r="L59" s="13"/>
      <c r="M59" s="13"/>
      <c r="N59" s="46"/>
      <c r="O59" s="13"/>
      <c r="P59" s="13"/>
      <c r="Q59" s="13"/>
      <c r="R59" s="13"/>
      <c r="S59" s="13"/>
      <c r="T59" s="13"/>
      <c r="U59" s="13"/>
      <c r="V59" s="13"/>
      <c r="W59" s="13"/>
      <c r="X59" s="13"/>
      <c r="Y59" s="13"/>
      <c r="Z59" s="13"/>
      <c r="AA59" s="13"/>
      <c r="AB59" s="13"/>
      <c r="AC59" s="13"/>
      <c r="AD59" s="13"/>
      <c r="AE59" s="13"/>
    </row>
    <row r="60" spans="1:31" ht="13.8" x14ac:dyDescent="0.25">
      <c r="A60" s="32" t="s">
        <v>94</v>
      </c>
      <c r="B60" s="32"/>
      <c r="C60" s="45" t="s">
        <v>95</v>
      </c>
      <c r="D60" s="45"/>
      <c r="E60" s="13" t="e">
        <f>'Segment Reporting'!#REF!-'Restated Segments Before'!E60</f>
        <v>#REF!</v>
      </c>
      <c r="F60" s="13"/>
      <c r="G60" s="13" t="e">
        <f>'Segment Reporting'!#REF!-'Restated Segments Before'!G60</f>
        <v>#REF!</v>
      </c>
      <c r="H60" s="45" t="e">
        <f>'Segment Reporting'!#REF!-'Restated Segments Before'!H60</f>
        <v>#REF!</v>
      </c>
      <c r="I60" s="13">
        <f>'Segment Reporting'!B32-'Restated Segments Before'!I60</f>
        <v>-913</v>
      </c>
      <c r="J60" s="13">
        <f>'Segment Reporting'!C32-'Restated Segments Before'!J60</f>
        <v>2356</v>
      </c>
      <c r="K60" s="13">
        <f>'Segment Reporting'!D32-'Restated Segments Before'!K60</f>
        <v>6126</v>
      </c>
      <c r="L60" s="13">
        <f>'Segment Reporting'!E32-'Restated Segments Before'!L60</f>
        <v>-1051</v>
      </c>
      <c r="M60" s="13">
        <f>'Segment Reporting'!F32-'Restated Segments Before'!M60</f>
        <v>6518</v>
      </c>
      <c r="N60" s="45" t="e">
        <f>'Segment Reporting'!#REF!-'Restated Segments Before'!N60</f>
        <v>#REF!</v>
      </c>
      <c r="O60" s="13">
        <f>'Segment Reporting'!H32-'Restated Segments Before'!O60</f>
        <v>1200</v>
      </c>
      <c r="P60" s="13">
        <f>'Segment Reporting'!I32-'Restated Segments Before'!P60</f>
        <v>-5759</v>
      </c>
      <c r="Q60" s="13">
        <f>'Segment Reporting'!J32-'Restated Segments Before'!Q60</f>
        <v>1781</v>
      </c>
      <c r="R60" s="13">
        <f>'Segment Reporting'!K32-'Restated Segments Before'!R60</f>
        <v>-3968</v>
      </c>
      <c r="S60" s="13">
        <f>'Segment Reporting'!L32-'Restated Segments Before'!S60</f>
        <v>-6746</v>
      </c>
      <c r="T60" s="13"/>
      <c r="U60" s="13">
        <v>6987</v>
      </c>
      <c r="V60" s="13">
        <v>11327</v>
      </c>
      <c r="W60" s="13">
        <v>10126</v>
      </c>
      <c r="X60" s="13">
        <v>20543</v>
      </c>
      <c r="Y60" s="13">
        <v>48982</v>
      </c>
      <c r="Z60" s="13"/>
      <c r="AA60" s="13">
        <v>12071</v>
      </c>
      <c r="AB60" s="13">
        <v>12814</v>
      </c>
      <c r="AC60" s="13">
        <v>4456</v>
      </c>
      <c r="AD60" s="13">
        <v>23477</v>
      </c>
      <c r="AE60" s="13">
        <v>52817</v>
      </c>
    </row>
    <row r="61" spans="1:31" ht="13.8" hidden="1" outlineLevel="1" x14ac:dyDescent="0.25">
      <c r="A61" s="32" t="s">
        <v>111</v>
      </c>
      <c r="B61" s="32"/>
      <c r="C61" s="45" t="s">
        <v>112</v>
      </c>
      <c r="D61" s="45"/>
      <c r="E61" s="13" t="e">
        <f>'Segment Reporting'!#REF!-'Restated Segments Before'!E61</f>
        <v>#REF!</v>
      </c>
      <c r="F61" s="13"/>
      <c r="G61" s="13" t="e">
        <f>'Segment Reporting'!#REF!-'Restated Segments Before'!G61</f>
        <v>#REF!</v>
      </c>
      <c r="H61" s="45" t="e">
        <f>'Segment Reporting'!#REF!-'Restated Segments Before'!H61</f>
        <v>#REF!</v>
      </c>
      <c r="I61" s="13" t="e">
        <f>'Segment Reporting'!#REF!-'Restated Segments Before'!I61</f>
        <v>#REF!</v>
      </c>
      <c r="J61" s="13" t="e">
        <f>'Segment Reporting'!#REF!-'Restated Segments Before'!J61</f>
        <v>#REF!</v>
      </c>
      <c r="K61" s="13" t="e">
        <f>'Segment Reporting'!#REF!-'Restated Segments Before'!K61</f>
        <v>#REF!</v>
      </c>
      <c r="L61" s="13" t="e">
        <f>'Segment Reporting'!#REF!-'Restated Segments Before'!L61</f>
        <v>#REF!</v>
      </c>
      <c r="M61" s="13" t="e">
        <f>'Segment Reporting'!#REF!-'Restated Segments Before'!M61</f>
        <v>#REF!</v>
      </c>
      <c r="N61" s="45" t="e">
        <f>'Segment Reporting'!#REF!-'Restated Segments Before'!N61</f>
        <v>#REF!</v>
      </c>
      <c r="O61" s="13" t="e">
        <f>'Segment Reporting'!#REF!-'Restated Segments Before'!O61</f>
        <v>#REF!</v>
      </c>
      <c r="P61" s="13" t="e">
        <f>'Segment Reporting'!#REF!-'Restated Segments Before'!P61</f>
        <v>#REF!</v>
      </c>
      <c r="Q61" s="13" t="e">
        <f>'Segment Reporting'!#REF!-'Restated Segments Before'!Q61</f>
        <v>#REF!</v>
      </c>
      <c r="R61" s="13" t="e">
        <f>'Segment Reporting'!#REF!-'Restated Segments Before'!R61</f>
        <v>#REF!</v>
      </c>
      <c r="S61" s="13" t="e">
        <f>'Segment Reporting'!#REF!-'Restated Segments Before'!S61</f>
        <v>#REF!</v>
      </c>
      <c r="T61" s="13"/>
      <c r="U61" s="13">
        <v>0</v>
      </c>
      <c r="V61" s="13">
        <v>0</v>
      </c>
      <c r="W61" s="13">
        <v>0</v>
      </c>
      <c r="X61" s="13">
        <v>0</v>
      </c>
      <c r="Y61" s="13">
        <v>0</v>
      </c>
      <c r="Z61" s="13"/>
      <c r="AA61" s="13">
        <v>0</v>
      </c>
      <c r="AB61" s="13">
        <v>0</v>
      </c>
      <c r="AC61" s="13">
        <v>0</v>
      </c>
      <c r="AD61" s="13">
        <v>0</v>
      </c>
      <c r="AE61" s="13">
        <v>0</v>
      </c>
    </row>
    <row r="62" spans="1:31" ht="13.8" collapsed="1" x14ac:dyDescent="0.25">
      <c r="A62" s="32" t="s">
        <v>96</v>
      </c>
      <c r="B62" s="32"/>
      <c r="C62" s="45" t="s">
        <v>97</v>
      </c>
      <c r="D62" s="45"/>
      <c r="E62" s="13" t="e">
        <f>'Segment Reporting'!#REF!-'Restated Segments Before'!E62</f>
        <v>#REF!</v>
      </c>
      <c r="F62" s="13"/>
      <c r="G62" s="13" t="e">
        <f>'Segment Reporting'!#REF!-'Restated Segments Before'!G62</f>
        <v>#REF!</v>
      </c>
      <c r="H62" s="45" t="e">
        <f>'Segment Reporting'!#REF!-'Restated Segments Before'!H62</f>
        <v>#REF!</v>
      </c>
      <c r="I62" s="13">
        <f>'Segment Reporting'!B33-'Restated Segments Before'!I62</f>
        <v>5014</v>
      </c>
      <c r="J62" s="13">
        <f>'Segment Reporting'!C33-'Restated Segments Before'!J62</f>
        <v>-1198</v>
      </c>
      <c r="K62" s="13">
        <f>'Segment Reporting'!D33-'Restated Segments Before'!K62</f>
        <v>-2746</v>
      </c>
      <c r="L62" s="13">
        <f>'Segment Reporting'!E33-'Restated Segments Before'!L62</f>
        <v>-4042</v>
      </c>
      <c r="M62" s="13">
        <f>'Segment Reporting'!F33-'Restated Segments Before'!M62</f>
        <v>-2972</v>
      </c>
      <c r="N62" s="45" t="e">
        <f>'Segment Reporting'!#REF!-'Restated Segments Before'!N62</f>
        <v>#REF!</v>
      </c>
      <c r="O62" s="13">
        <f>'Segment Reporting'!H33-'Restated Segments Before'!O62</f>
        <v>4006</v>
      </c>
      <c r="P62" s="13">
        <f>'Segment Reporting'!I33-'Restated Segments Before'!P62</f>
        <v>2298</v>
      </c>
      <c r="Q62" s="13">
        <f>'Segment Reporting'!J33-'Restated Segments Before'!Q62</f>
        <v>5510</v>
      </c>
      <c r="R62" s="13">
        <f>'Segment Reporting'!K33-'Restated Segments Before'!R62</f>
        <v>9582</v>
      </c>
      <c r="S62" s="13">
        <f>'Segment Reporting'!L33-'Restated Segments Before'!S62</f>
        <v>21396</v>
      </c>
      <c r="T62" s="13"/>
      <c r="U62" s="13">
        <v>34313</v>
      </c>
      <c r="V62" s="13">
        <v>29248</v>
      </c>
      <c r="W62" s="13">
        <v>19168</v>
      </c>
      <c r="X62" s="13">
        <v>23442</v>
      </c>
      <c r="Y62" s="13">
        <v>106172</v>
      </c>
      <c r="Z62" s="13"/>
      <c r="AA62" s="13">
        <v>15828</v>
      </c>
      <c r="AB62" s="13">
        <v>13391</v>
      </c>
      <c r="AC62" s="13">
        <v>38575</v>
      </c>
      <c r="AD62" s="13">
        <v>32923</v>
      </c>
      <c r="AE62" s="13">
        <v>100718</v>
      </c>
    </row>
    <row r="63" spans="1:31" ht="13.8" x14ac:dyDescent="0.25">
      <c r="C63" s="46" t="s">
        <v>98</v>
      </c>
      <c r="D63" s="46"/>
      <c r="E63" s="11" t="e">
        <f>'Segment Reporting'!#REF!-'Restated Segments Before'!E63</f>
        <v>#REF!</v>
      </c>
      <c r="F63" s="11"/>
      <c r="G63" s="11" t="e">
        <f>'Segment Reporting'!#REF!-'Restated Segments Before'!G63</f>
        <v>#REF!</v>
      </c>
      <c r="H63" s="46" t="e">
        <f>'Segment Reporting'!#REF!-'Restated Segments Before'!H63</f>
        <v>#REF!</v>
      </c>
      <c r="I63" s="11">
        <f>'Segment Reporting'!B34-'Restated Segments Before'!I63</f>
        <v>4101</v>
      </c>
      <c r="J63" s="11">
        <f>'Segment Reporting'!C34-'Restated Segments Before'!J63</f>
        <v>1158</v>
      </c>
      <c r="K63" s="11">
        <f>'Segment Reporting'!D34-'Restated Segments Before'!K63</f>
        <v>3380</v>
      </c>
      <c r="L63" s="11">
        <f>'Segment Reporting'!E34-'Restated Segments Before'!L63</f>
        <v>-5093</v>
      </c>
      <c r="M63" s="11">
        <f>'Segment Reporting'!F34-'Restated Segments Before'!M63</f>
        <v>3546</v>
      </c>
      <c r="N63" s="46" t="e">
        <f>'Segment Reporting'!#REF!-'Restated Segments Before'!N63</f>
        <v>#REF!</v>
      </c>
      <c r="O63" s="11">
        <f>'Segment Reporting'!H34-'Restated Segments Before'!O63</f>
        <v>5206</v>
      </c>
      <c r="P63" s="11">
        <f>'Segment Reporting'!I34-'Restated Segments Before'!P63</f>
        <v>-3461</v>
      </c>
      <c r="Q63" s="11">
        <f>'Segment Reporting'!J34-'Restated Segments Before'!Q63</f>
        <v>7291</v>
      </c>
      <c r="R63" s="11">
        <f>'Segment Reporting'!K34-'Restated Segments Before'!R63</f>
        <v>5614</v>
      </c>
      <c r="S63" s="11">
        <f>'Segment Reporting'!L34-'Restated Segments Before'!S63</f>
        <v>14650</v>
      </c>
      <c r="T63" s="12"/>
      <c r="U63" s="11">
        <v>41300</v>
      </c>
      <c r="V63" s="11">
        <v>40575</v>
      </c>
      <c r="W63" s="11">
        <v>29294</v>
      </c>
      <c r="X63" s="11">
        <v>43985</v>
      </c>
      <c r="Y63" s="11">
        <v>155154</v>
      </c>
      <c r="Z63" s="12"/>
      <c r="AA63" s="11">
        <v>27899</v>
      </c>
      <c r="AB63" s="11">
        <v>26205</v>
      </c>
      <c r="AC63" s="11">
        <v>43031</v>
      </c>
      <c r="AD63" s="11">
        <v>56400</v>
      </c>
      <c r="AE63" s="11">
        <v>153535</v>
      </c>
    </row>
    <row r="64" spans="1:31" ht="13.8" x14ac:dyDescent="0.25">
      <c r="C64" s="46"/>
      <c r="D64" s="46"/>
      <c r="E64" s="12"/>
      <c r="F64" s="12"/>
      <c r="G64" s="12"/>
      <c r="H64" s="46"/>
      <c r="I64" s="12"/>
      <c r="J64" s="12"/>
      <c r="K64" s="12"/>
      <c r="L64" s="12"/>
      <c r="M64" s="12"/>
      <c r="N64" s="46"/>
      <c r="O64" s="12"/>
      <c r="P64" s="12"/>
      <c r="Q64" s="12"/>
      <c r="R64" s="12"/>
      <c r="S64" s="12"/>
      <c r="T64" s="12"/>
      <c r="U64" s="12"/>
      <c r="V64" s="12"/>
      <c r="W64" s="12"/>
      <c r="X64" s="12"/>
      <c r="Y64" s="12"/>
      <c r="Z64" s="12"/>
      <c r="AA64" s="12"/>
      <c r="AB64" s="12"/>
      <c r="AC64" s="12"/>
      <c r="AD64" s="12"/>
      <c r="AE64" s="12"/>
    </row>
    <row r="65" spans="1:31" ht="13.8" hidden="1" outlineLevel="1" x14ac:dyDescent="0.25">
      <c r="A65" s="32" t="s">
        <v>113</v>
      </c>
      <c r="B65" s="32"/>
      <c r="C65" s="45" t="s">
        <v>114</v>
      </c>
      <c r="D65" s="45"/>
      <c r="E65" s="13" t="e">
        <f>'Segment Reporting'!#REF!-'Restated Segments Before'!E65</f>
        <v>#REF!</v>
      </c>
      <c r="F65" s="13"/>
      <c r="G65" s="13" t="e">
        <f>'Segment Reporting'!#REF!-'Restated Segments Before'!G65</f>
        <v>#REF!</v>
      </c>
      <c r="H65" s="45" t="e">
        <f>'Segment Reporting'!#REF!-'Restated Segments Before'!H65</f>
        <v>#REF!</v>
      </c>
      <c r="I65" s="13" t="e">
        <f>'Segment Reporting'!#REF!-'Restated Segments Before'!I65</f>
        <v>#REF!</v>
      </c>
      <c r="J65" s="13" t="e">
        <f>'Segment Reporting'!#REF!-'Restated Segments Before'!J65</f>
        <v>#REF!</v>
      </c>
      <c r="K65" s="13" t="e">
        <f>'Segment Reporting'!#REF!-'Restated Segments Before'!K65</f>
        <v>#REF!</v>
      </c>
      <c r="L65" s="13" t="e">
        <f>'Segment Reporting'!#REF!-'Restated Segments Before'!L65</f>
        <v>#REF!</v>
      </c>
      <c r="M65" s="13" t="e">
        <f>'Segment Reporting'!#REF!-'Restated Segments Before'!M65</f>
        <v>#REF!</v>
      </c>
      <c r="N65" s="45" t="e">
        <f>'Segment Reporting'!#REF!-'Restated Segments Before'!N65</f>
        <v>#REF!</v>
      </c>
      <c r="O65" s="13" t="e">
        <f>'Segment Reporting'!#REF!-'Restated Segments Before'!O65</f>
        <v>#REF!</v>
      </c>
      <c r="P65" s="13" t="e">
        <f>'Segment Reporting'!#REF!-'Restated Segments Before'!P65</f>
        <v>#REF!</v>
      </c>
      <c r="Q65" s="13" t="e">
        <f>'Segment Reporting'!#REF!-'Restated Segments Before'!Q65</f>
        <v>#REF!</v>
      </c>
      <c r="R65" s="13" t="e">
        <f>'Segment Reporting'!#REF!-'Restated Segments Before'!R65</f>
        <v>#REF!</v>
      </c>
      <c r="S65" s="13" t="e">
        <f>'Segment Reporting'!#REF!-'Restated Segments Before'!S65</f>
        <v>#REF!</v>
      </c>
      <c r="T65" s="13"/>
      <c r="U65" s="13">
        <v>10692</v>
      </c>
      <c r="V65" s="13">
        <v>8487</v>
      </c>
      <c r="W65" s="13">
        <v>956</v>
      </c>
      <c r="X65" s="13">
        <v>17823</v>
      </c>
      <c r="Y65" s="13">
        <v>37958</v>
      </c>
      <c r="Z65" s="13"/>
      <c r="AA65" s="13">
        <v>5512</v>
      </c>
      <c r="AB65" s="13">
        <v>9542</v>
      </c>
      <c r="AC65" s="13">
        <v>16564</v>
      </c>
      <c r="AD65" s="13">
        <v>6564</v>
      </c>
      <c r="AE65" s="13">
        <v>38182</v>
      </c>
    </row>
    <row r="66" spans="1:31" ht="13.8" hidden="1" outlineLevel="1" x14ac:dyDescent="0.25">
      <c r="A66" s="32" t="s">
        <v>115</v>
      </c>
      <c r="B66" s="32"/>
      <c r="C66" s="45" t="s">
        <v>116</v>
      </c>
      <c r="D66" s="45"/>
      <c r="E66" s="13" t="e">
        <f>'Segment Reporting'!#REF!-'Restated Segments Before'!E66</f>
        <v>#REF!</v>
      </c>
      <c r="F66" s="13"/>
      <c r="G66" s="13" t="e">
        <f>'Segment Reporting'!#REF!-'Restated Segments Before'!G66</f>
        <v>#REF!</v>
      </c>
      <c r="H66" s="45" t="e">
        <f>'Segment Reporting'!#REF!-'Restated Segments Before'!H66</f>
        <v>#REF!</v>
      </c>
      <c r="I66" s="13" t="e">
        <f>'Segment Reporting'!#REF!-'Restated Segments Before'!I66</f>
        <v>#REF!</v>
      </c>
      <c r="J66" s="13" t="e">
        <f>'Segment Reporting'!#REF!-'Restated Segments Before'!J66</f>
        <v>#REF!</v>
      </c>
      <c r="K66" s="13" t="e">
        <f>'Segment Reporting'!#REF!-'Restated Segments Before'!K66</f>
        <v>#REF!</v>
      </c>
      <c r="L66" s="13" t="e">
        <f>'Segment Reporting'!#REF!-'Restated Segments Before'!L66</f>
        <v>#REF!</v>
      </c>
      <c r="M66" s="13" t="e">
        <f>'Segment Reporting'!#REF!-'Restated Segments Before'!M66</f>
        <v>#REF!</v>
      </c>
      <c r="N66" s="45" t="e">
        <f>'Segment Reporting'!#REF!-'Restated Segments Before'!N66</f>
        <v>#REF!</v>
      </c>
      <c r="O66" s="13" t="e">
        <f>'Segment Reporting'!#REF!-'Restated Segments Before'!O66</f>
        <v>#REF!</v>
      </c>
      <c r="P66" s="13" t="e">
        <f>'Segment Reporting'!#REF!-'Restated Segments Before'!P66</f>
        <v>#REF!</v>
      </c>
      <c r="Q66" s="13" t="e">
        <f>'Segment Reporting'!#REF!-'Restated Segments Before'!Q66</f>
        <v>#REF!</v>
      </c>
      <c r="R66" s="13" t="e">
        <f>'Segment Reporting'!#REF!-'Restated Segments Before'!R66</f>
        <v>#REF!</v>
      </c>
      <c r="S66" s="13" t="e">
        <f>'Segment Reporting'!#REF!-'Restated Segments Before'!S66</f>
        <v>#REF!</v>
      </c>
      <c r="T66" s="13"/>
      <c r="U66" s="13">
        <v>-121</v>
      </c>
      <c r="V66" s="13">
        <v>-116</v>
      </c>
      <c r="W66" s="13">
        <v>6</v>
      </c>
      <c r="X66" s="13">
        <v>871</v>
      </c>
      <c r="Y66" s="13">
        <v>641</v>
      </c>
      <c r="Z66" s="13"/>
      <c r="AA66" s="13">
        <v>-1274</v>
      </c>
      <c r="AB66" s="13">
        <v>309</v>
      </c>
      <c r="AC66" s="13">
        <v>-4307</v>
      </c>
      <c r="AD66" s="13">
        <v>1507</v>
      </c>
      <c r="AE66" s="13">
        <v>-3764</v>
      </c>
    </row>
    <row r="67" spans="1:31" ht="13.8" hidden="1" outlineLevel="1" x14ac:dyDescent="0.25">
      <c r="A67" s="32"/>
      <c r="B67" s="32"/>
      <c r="C67" s="46" t="s">
        <v>117</v>
      </c>
      <c r="D67" s="46"/>
      <c r="E67" s="11" t="e">
        <f>'Segment Reporting'!#REF!-'Restated Segments Before'!E67</f>
        <v>#REF!</v>
      </c>
      <c r="F67" s="11"/>
      <c r="G67" s="11" t="e">
        <f>'Segment Reporting'!#REF!-'Restated Segments Before'!G67</f>
        <v>#REF!</v>
      </c>
      <c r="H67" s="46" t="e">
        <f>'Segment Reporting'!#REF!-'Restated Segments Before'!H67</f>
        <v>#REF!</v>
      </c>
      <c r="I67" s="11">
        <f>'Segment Reporting'!B36-'Restated Segments Before'!I67</f>
        <v>-4395</v>
      </c>
      <c r="J67" s="11">
        <f>'Segment Reporting'!C36-'Restated Segments Before'!J67</f>
        <v>275</v>
      </c>
      <c r="K67" s="11">
        <f>'Segment Reporting'!D36-'Restated Segments Before'!K67</f>
        <v>-8592</v>
      </c>
      <c r="L67" s="11">
        <f>'Segment Reporting'!E36-'Restated Segments Before'!L67</f>
        <v>-8322</v>
      </c>
      <c r="M67" s="11">
        <f>'Segment Reporting'!F36-'Restated Segments Before'!M67</f>
        <v>-21034</v>
      </c>
      <c r="N67" s="46" t="e">
        <f>'Segment Reporting'!#REF!-'Restated Segments Before'!N67</f>
        <v>#REF!</v>
      </c>
      <c r="O67" s="11">
        <f>'Segment Reporting'!H36-'Restated Segments Before'!O67</f>
        <v>-625</v>
      </c>
      <c r="P67" s="11">
        <f>'Segment Reporting'!I36-'Restated Segments Before'!P67</f>
        <v>-102</v>
      </c>
      <c r="Q67" s="11">
        <f>'Segment Reporting'!J36-'Restated Segments Before'!Q67</f>
        <v>6635</v>
      </c>
      <c r="R67" s="11">
        <f>'Segment Reporting'!K36-'Restated Segments Before'!R67</f>
        <v>-5087</v>
      </c>
      <c r="S67" s="11">
        <f>'Segment Reporting'!L36-'Restated Segments Before'!S67</f>
        <v>822</v>
      </c>
      <c r="T67" s="12"/>
      <c r="U67" s="11">
        <v>10571</v>
      </c>
      <c r="V67" s="11">
        <v>8371</v>
      </c>
      <c r="W67" s="11">
        <v>962</v>
      </c>
      <c r="X67" s="11">
        <v>18694</v>
      </c>
      <c r="Y67" s="11">
        <v>38599</v>
      </c>
      <c r="Z67" s="12"/>
      <c r="AA67" s="11">
        <v>4238</v>
      </c>
      <c r="AB67" s="11">
        <v>9851</v>
      </c>
      <c r="AC67" s="11">
        <v>12257</v>
      </c>
      <c r="AD67" s="11">
        <v>8071</v>
      </c>
      <c r="AE67" s="11">
        <v>34418</v>
      </c>
    </row>
    <row r="68" spans="1:31" ht="13.8" hidden="1" outlineLevel="1" x14ac:dyDescent="0.25">
      <c r="A68" s="32"/>
      <c r="B68" s="32"/>
      <c r="C68" s="46"/>
      <c r="D68" s="46"/>
      <c r="E68" s="13" t="e">
        <f>'Segment Reporting'!#REF!-'Restated Segments Before'!E68</f>
        <v>#REF!</v>
      </c>
      <c r="F68" s="13"/>
      <c r="G68" s="13" t="e">
        <f>'Segment Reporting'!#REF!-'Restated Segments Before'!G68</f>
        <v>#REF!</v>
      </c>
      <c r="H68" s="46" t="e">
        <f>'Segment Reporting'!#REF!-'Restated Segments Before'!H68</f>
        <v>#REF!</v>
      </c>
      <c r="I68" s="13" t="e">
        <f>'Segment Reporting'!#REF!-'Restated Segments Before'!I68</f>
        <v>#REF!</v>
      </c>
      <c r="J68" s="13" t="e">
        <f>'Segment Reporting'!#REF!-'Restated Segments Before'!J68</f>
        <v>#REF!</v>
      </c>
      <c r="K68" s="13" t="e">
        <f>'Segment Reporting'!#REF!-'Restated Segments Before'!K68</f>
        <v>#REF!</v>
      </c>
      <c r="L68" s="13" t="e">
        <f>'Segment Reporting'!#REF!-'Restated Segments Before'!L68</f>
        <v>#REF!</v>
      </c>
      <c r="M68" s="13" t="e">
        <f>'Segment Reporting'!#REF!-'Restated Segments Before'!M68</f>
        <v>#REF!</v>
      </c>
      <c r="N68" s="46" t="e">
        <f>'Segment Reporting'!#REF!-'Restated Segments Before'!N68</f>
        <v>#REF!</v>
      </c>
      <c r="O68" s="13" t="e">
        <f>'Segment Reporting'!#REF!-'Restated Segments Before'!O68</f>
        <v>#REF!</v>
      </c>
      <c r="P68" s="13" t="e">
        <f>'Segment Reporting'!#REF!-'Restated Segments Before'!P68</f>
        <v>#REF!</v>
      </c>
      <c r="Q68" s="13" t="e">
        <f>'Segment Reporting'!#REF!-'Restated Segments Before'!Q68</f>
        <v>#REF!</v>
      </c>
      <c r="R68" s="13" t="e">
        <f>'Segment Reporting'!#REF!-'Restated Segments Before'!R68</f>
        <v>#REF!</v>
      </c>
      <c r="S68" s="13" t="e">
        <f>'Segment Reporting'!#REF!-'Restated Segments Before'!S68</f>
        <v>#REF!</v>
      </c>
      <c r="T68" s="13"/>
      <c r="U68" s="13"/>
      <c r="V68" s="13"/>
      <c r="W68" s="13"/>
      <c r="X68" s="13"/>
      <c r="Y68" s="13"/>
      <c r="Z68" s="13"/>
      <c r="AA68" s="13"/>
      <c r="AB68" s="13"/>
      <c r="AC68" s="13"/>
      <c r="AD68" s="13"/>
      <c r="AE68" s="13"/>
    </row>
    <row r="69" spans="1:31" ht="13.8" hidden="1" outlineLevel="1" x14ac:dyDescent="0.25">
      <c r="A69" s="32" t="s">
        <v>122</v>
      </c>
      <c r="B69" s="32"/>
      <c r="C69" s="45" t="s">
        <v>123</v>
      </c>
      <c r="D69" s="45"/>
      <c r="E69" s="13" t="e">
        <f>'Segment Reporting'!#REF!-'Restated Segments Before'!E69</f>
        <v>#REF!</v>
      </c>
      <c r="F69" s="13"/>
      <c r="G69" s="13" t="e">
        <f>'Segment Reporting'!#REF!-'Restated Segments Before'!G69</f>
        <v>#REF!</v>
      </c>
      <c r="H69" s="45" t="e">
        <f>'Segment Reporting'!#REF!-'Restated Segments Before'!H69</f>
        <v>#REF!</v>
      </c>
      <c r="I69" s="13" t="e">
        <f>'Segment Reporting'!#REF!-'Restated Segments Before'!I69</f>
        <v>#REF!</v>
      </c>
      <c r="J69" s="13" t="e">
        <f>'Segment Reporting'!#REF!-'Restated Segments Before'!J69</f>
        <v>#REF!</v>
      </c>
      <c r="K69" s="13" t="e">
        <f>'Segment Reporting'!#REF!-'Restated Segments Before'!K69</f>
        <v>#REF!</v>
      </c>
      <c r="L69" s="13" t="e">
        <f>'Segment Reporting'!#REF!-'Restated Segments Before'!L69</f>
        <v>#REF!</v>
      </c>
      <c r="M69" s="13" t="e">
        <f>'Segment Reporting'!#REF!-'Restated Segments Before'!M69</f>
        <v>#REF!</v>
      </c>
      <c r="N69" s="45" t="e">
        <f>'Segment Reporting'!#REF!-'Restated Segments Before'!N69</f>
        <v>#REF!</v>
      </c>
      <c r="O69" s="13" t="e">
        <f>'Segment Reporting'!#REF!-'Restated Segments Before'!O69</f>
        <v>#REF!</v>
      </c>
      <c r="P69" s="13" t="e">
        <f>'Segment Reporting'!#REF!-'Restated Segments Before'!P69</f>
        <v>#REF!</v>
      </c>
      <c r="Q69" s="13" t="e">
        <f>'Segment Reporting'!#REF!-'Restated Segments Before'!Q69</f>
        <v>#REF!</v>
      </c>
      <c r="R69" s="13" t="e">
        <f>'Segment Reporting'!#REF!-'Restated Segments Before'!R69</f>
        <v>#REF!</v>
      </c>
      <c r="S69" s="13" t="e">
        <f>'Segment Reporting'!#REF!-'Restated Segments Before'!S69</f>
        <v>#REF!</v>
      </c>
      <c r="T69" s="13"/>
      <c r="U69" s="13">
        <v>-70</v>
      </c>
      <c r="V69" s="13">
        <v>-784</v>
      </c>
      <c r="W69" s="13">
        <v>-711</v>
      </c>
      <c r="X69" s="13">
        <v>-3601</v>
      </c>
      <c r="Y69" s="13">
        <v>-5167</v>
      </c>
      <c r="Z69" s="13"/>
      <c r="AA69" s="13">
        <v>316</v>
      </c>
      <c r="AB69" s="13">
        <v>-256</v>
      </c>
      <c r="AC69" s="13">
        <v>520</v>
      </c>
      <c r="AD69" s="13">
        <v>1728</v>
      </c>
      <c r="AE69" s="13">
        <v>2308</v>
      </c>
    </row>
    <row r="70" spans="1:31" ht="13.8" hidden="1" outlineLevel="1" x14ac:dyDescent="0.25">
      <c r="A70" s="32" t="s">
        <v>124</v>
      </c>
      <c r="B70" s="32"/>
      <c r="C70" s="45" t="s">
        <v>125</v>
      </c>
      <c r="D70" s="45"/>
      <c r="E70" s="13" t="e">
        <f>'Segment Reporting'!#REF!-'Restated Segments Before'!E70</f>
        <v>#REF!</v>
      </c>
      <c r="F70" s="13"/>
      <c r="G70" s="13" t="e">
        <f>'Segment Reporting'!#REF!-'Restated Segments Before'!G70</f>
        <v>#REF!</v>
      </c>
      <c r="H70" s="45" t="e">
        <f>'Segment Reporting'!#REF!-'Restated Segments Before'!H70</f>
        <v>#REF!</v>
      </c>
      <c r="I70" s="13" t="e">
        <f>'Segment Reporting'!#REF!-'Restated Segments Before'!I70</f>
        <v>#REF!</v>
      </c>
      <c r="J70" s="13" t="e">
        <f>'Segment Reporting'!#REF!-'Restated Segments Before'!J70</f>
        <v>#REF!</v>
      </c>
      <c r="K70" s="13" t="e">
        <f>'Segment Reporting'!#REF!-'Restated Segments Before'!K70</f>
        <v>#REF!</v>
      </c>
      <c r="L70" s="13" t="e">
        <f>'Segment Reporting'!#REF!-'Restated Segments Before'!L70</f>
        <v>#REF!</v>
      </c>
      <c r="M70" s="13" t="e">
        <f>'Segment Reporting'!#REF!-'Restated Segments Before'!M70</f>
        <v>#REF!</v>
      </c>
      <c r="N70" s="45" t="e">
        <f>'Segment Reporting'!#REF!-'Restated Segments Before'!N70</f>
        <v>#REF!</v>
      </c>
      <c r="O70" s="13" t="e">
        <f>'Segment Reporting'!#REF!-'Restated Segments Before'!O70</f>
        <v>#REF!</v>
      </c>
      <c r="P70" s="13" t="e">
        <f>'Segment Reporting'!#REF!-'Restated Segments Before'!P70</f>
        <v>#REF!</v>
      </c>
      <c r="Q70" s="13" t="e">
        <f>'Segment Reporting'!#REF!-'Restated Segments Before'!Q70</f>
        <v>#REF!</v>
      </c>
      <c r="R70" s="13" t="e">
        <f>'Segment Reporting'!#REF!-'Restated Segments Before'!R70</f>
        <v>#REF!</v>
      </c>
      <c r="S70" s="13" t="e">
        <f>'Segment Reporting'!#REF!-'Restated Segments Before'!S70</f>
        <v>#REF!</v>
      </c>
      <c r="T70" s="13"/>
      <c r="U70" s="13">
        <v>3059</v>
      </c>
      <c r="V70" s="13">
        <v>2821</v>
      </c>
      <c r="W70" s="13">
        <v>5312</v>
      </c>
      <c r="X70" s="13">
        <v>4538</v>
      </c>
      <c r="Y70" s="13">
        <v>15730</v>
      </c>
      <c r="Z70" s="13"/>
      <c r="AA70" s="13">
        <v>0</v>
      </c>
      <c r="AB70" s="13">
        <v>0</v>
      </c>
      <c r="AC70" s="13">
        <v>0</v>
      </c>
      <c r="AD70" s="13">
        <v>7202</v>
      </c>
      <c r="AE70" s="13">
        <v>7202</v>
      </c>
    </row>
    <row r="71" spans="1:31" ht="13.8" hidden="1" outlineLevel="1" x14ac:dyDescent="0.25">
      <c r="A71" s="32"/>
      <c r="B71" s="32"/>
      <c r="C71" s="92" t="s">
        <v>190</v>
      </c>
      <c r="D71" s="46"/>
      <c r="E71" s="11" t="e">
        <f>'Segment Reporting'!#REF!-'Restated Segments Before'!E71</f>
        <v>#REF!</v>
      </c>
      <c r="F71" s="11"/>
      <c r="G71" s="11" t="e">
        <f>'Segment Reporting'!#REF!-'Restated Segments Before'!G71</f>
        <v>#REF!</v>
      </c>
      <c r="H71" s="46" t="e">
        <f>'Segment Reporting'!#REF!-'Restated Segments Before'!H71</f>
        <v>#REF!</v>
      </c>
      <c r="I71" s="11">
        <f>'Segment Reporting'!B37-'Restated Segments Before'!I71</f>
        <v>-9496</v>
      </c>
      <c r="J71" s="11">
        <f>'Segment Reporting'!C37-'Restated Segments Before'!J71</f>
        <v>-4432</v>
      </c>
      <c r="K71" s="11">
        <f>'Segment Reporting'!D37-'Restated Segments Before'!K71</f>
        <v>2220</v>
      </c>
      <c r="L71" s="11">
        <f>'Segment Reporting'!E37-'Restated Segments Before'!L71</f>
        <v>-1882</v>
      </c>
      <c r="M71" s="11">
        <f>'Segment Reporting'!F37-'Restated Segments Before'!M71</f>
        <v>-13590</v>
      </c>
      <c r="N71" s="46" t="e">
        <f>'Segment Reporting'!#REF!-'Restated Segments Before'!N71</f>
        <v>#REF!</v>
      </c>
      <c r="O71" s="11">
        <f>'Segment Reporting'!H37-'Restated Segments Before'!O71</f>
        <v>7918</v>
      </c>
      <c r="P71" s="11">
        <f>'Segment Reporting'!I37-'Restated Segments Before'!P71</f>
        <v>1164</v>
      </c>
      <c r="Q71" s="11">
        <f>'Segment Reporting'!J37-'Restated Segments Before'!Q71</f>
        <v>-3342</v>
      </c>
      <c r="R71" s="11">
        <f>'Segment Reporting'!K37-'Restated Segments Before'!R71</f>
        <v>-1843</v>
      </c>
      <c r="S71" s="11">
        <f>'Segment Reporting'!L37-'Restated Segments Before'!S71</f>
        <v>3896</v>
      </c>
      <c r="T71" s="12"/>
      <c r="U71" s="11">
        <v>2989</v>
      </c>
      <c r="V71" s="11">
        <v>2037</v>
      </c>
      <c r="W71" s="11">
        <v>4601</v>
      </c>
      <c r="X71" s="11">
        <v>937</v>
      </c>
      <c r="Y71" s="11">
        <v>10563</v>
      </c>
      <c r="Z71" s="12"/>
      <c r="AA71" s="11">
        <v>316</v>
      </c>
      <c r="AB71" s="11">
        <v>-256</v>
      </c>
      <c r="AC71" s="11">
        <v>520</v>
      </c>
      <c r="AD71" s="11">
        <v>8930</v>
      </c>
      <c r="AE71" s="11">
        <v>9510</v>
      </c>
    </row>
    <row r="72" spans="1:31" ht="13.8" hidden="1" outlineLevel="1" x14ac:dyDescent="0.25">
      <c r="A72" s="32"/>
      <c r="B72" s="32"/>
      <c r="C72" s="46"/>
      <c r="D72" s="46"/>
      <c r="E72" s="14" t="e">
        <f>'Segment Reporting'!#REF!-'Restated Segments Before'!E72</f>
        <v>#REF!</v>
      </c>
      <c r="F72" s="14"/>
      <c r="G72" s="14" t="e">
        <f>'Segment Reporting'!#REF!-'Restated Segments Before'!G72</f>
        <v>#REF!</v>
      </c>
      <c r="H72" s="46" t="e">
        <f>'Segment Reporting'!#REF!-'Restated Segments Before'!H72</f>
        <v>#REF!</v>
      </c>
      <c r="I72" s="14" t="e">
        <f>'Segment Reporting'!#REF!-'Restated Segments Before'!I72</f>
        <v>#REF!</v>
      </c>
      <c r="J72" s="14" t="e">
        <f>'Segment Reporting'!#REF!-'Restated Segments Before'!J72</f>
        <v>#REF!</v>
      </c>
      <c r="K72" s="14" t="e">
        <f>'Segment Reporting'!#REF!-'Restated Segments Before'!K72</f>
        <v>#REF!</v>
      </c>
      <c r="L72" s="14" t="e">
        <f>'Segment Reporting'!#REF!-'Restated Segments Before'!L72</f>
        <v>#REF!</v>
      </c>
      <c r="M72" s="14" t="e">
        <f>'Segment Reporting'!#REF!-'Restated Segments Before'!M72</f>
        <v>#REF!</v>
      </c>
      <c r="N72" s="46" t="e">
        <f>'Segment Reporting'!#REF!-'Restated Segments Before'!N72</f>
        <v>#REF!</v>
      </c>
      <c r="O72" s="14" t="e">
        <f>'Segment Reporting'!#REF!-'Restated Segments Before'!O72</f>
        <v>#REF!</v>
      </c>
      <c r="P72" s="14" t="e">
        <f>'Segment Reporting'!#REF!-'Restated Segments Before'!P72</f>
        <v>#REF!</v>
      </c>
      <c r="Q72" s="14" t="e">
        <f>'Segment Reporting'!#REF!-'Restated Segments Before'!Q72</f>
        <v>#REF!</v>
      </c>
      <c r="R72" s="14" t="e">
        <f>'Segment Reporting'!#REF!-'Restated Segments Before'!R72</f>
        <v>#REF!</v>
      </c>
      <c r="S72" s="14" t="e">
        <f>'Segment Reporting'!#REF!-'Restated Segments Before'!S72</f>
        <v>#REF!</v>
      </c>
      <c r="T72" s="12"/>
      <c r="U72" s="14"/>
      <c r="V72" s="14"/>
      <c r="W72" s="14"/>
      <c r="X72" s="14"/>
      <c r="Y72" s="14"/>
      <c r="Z72" s="12"/>
      <c r="AA72" s="14"/>
      <c r="AB72" s="14"/>
      <c r="AC72" s="14"/>
      <c r="AD72" s="14"/>
      <c r="AE72" s="14"/>
    </row>
    <row r="73" spans="1:31" ht="13.8" collapsed="1" x14ac:dyDescent="0.25">
      <c r="A73" s="32" t="s">
        <v>99</v>
      </c>
      <c r="B73" s="32"/>
      <c r="C73" s="46" t="s">
        <v>100</v>
      </c>
      <c r="D73" s="46"/>
      <c r="E73" s="14" t="e">
        <f>'Segment Reporting'!#REF!-'Restated Segments Before'!E73</f>
        <v>#REF!</v>
      </c>
      <c r="F73" s="14"/>
      <c r="G73" s="14" t="e">
        <f>'Segment Reporting'!#REF!-'Restated Segments Before'!G73</f>
        <v>#REF!</v>
      </c>
      <c r="H73" s="46" t="e">
        <f>'Segment Reporting'!#REF!-'Restated Segments Before'!H73</f>
        <v>#REF!</v>
      </c>
      <c r="I73" s="14">
        <f>'Segment Reporting'!B38-'Restated Segments Before'!I73</f>
        <v>-13891</v>
      </c>
      <c r="J73" s="14">
        <f>'Segment Reporting'!C38-'Restated Segments Before'!J73</f>
        <v>-4158</v>
      </c>
      <c r="K73" s="14">
        <f>'Segment Reporting'!D38-'Restated Segments Before'!K73</f>
        <v>-6372</v>
      </c>
      <c r="L73" s="14">
        <f>'Segment Reporting'!E38-'Restated Segments Before'!L73</f>
        <v>-10204</v>
      </c>
      <c r="M73" s="14">
        <f>'Segment Reporting'!F38-'Restated Segments Before'!M73</f>
        <v>-34624</v>
      </c>
      <c r="N73" s="46" t="e">
        <f>'Segment Reporting'!#REF!-'Restated Segments Before'!N73</f>
        <v>#REF!</v>
      </c>
      <c r="O73" s="14">
        <f>'Segment Reporting'!H38-'Restated Segments Before'!O73</f>
        <v>7293</v>
      </c>
      <c r="P73" s="14">
        <f>'Segment Reporting'!I38-'Restated Segments Before'!P73</f>
        <v>1063</v>
      </c>
      <c r="Q73" s="14">
        <f>'Segment Reporting'!J38-'Restated Segments Before'!Q73</f>
        <v>3293</v>
      </c>
      <c r="R73" s="14">
        <f>'Segment Reporting'!K38-'Restated Segments Before'!R73</f>
        <v>-6930</v>
      </c>
      <c r="S73" s="14">
        <f>'Segment Reporting'!L38-'Restated Segments Before'!S73</f>
        <v>4720</v>
      </c>
      <c r="T73" s="12"/>
      <c r="U73" s="14">
        <v>13560</v>
      </c>
      <c r="V73" s="14">
        <v>10408</v>
      </c>
      <c r="W73" s="14">
        <v>5563</v>
      </c>
      <c r="X73" s="14">
        <v>19631</v>
      </c>
      <c r="Y73" s="14">
        <v>49162</v>
      </c>
      <c r="Z73" s="12"/>
      <c r="AA73" s="14">
        <v>4554</v>
      </c>
      <c r="AB73" s="14">
        <v>9595</v>
      </c>
      <c r="AC73" s="14">
        <v>12777</v>
      </c>
      <c r="AD73" s="14">
        <v>17001</v>
      </c>
      <c r="AE73" s="14">
        <v>43928</v>
      </c>
    </row>
    <row r="74" spans="1:31" ht="13.8" x14ac:dyDescent="0.25">
      <c r="A74" s="32"/>
      <c r="B74" s="32"/>
      <c r="C74" s="46"/>
      <c r="D74" s="46"/>
      <c r="E74" s="13"/>
      <c r="F74" s="13"/>
      <c r="G74" s="13"/>
      <c r="H74" s="46"/>
      <c r="I74" s="13"/>
      <c r="J74" s="13"/>
      <c r="K74" s="13"/>
      <c r="L74" s="13"/>
      <c r="M74" s="13"/>
      <c r="N74" s="46"/>
      <c r="O74" s="13"/>
      <c r="P74" s="13"/>
      <c r="Q74" s="13"/>
      <c r="R74" s="13"/>
      <c r="S74" s="13"/>
      <c r="T74" s="13"/>
      <c r="U74" s="13"/>
      <c r="V74" s="13"/>
      <c r="W74" s="13"/>
      <c r="X74" s="13"/>
      <c r="Y74" s="13"/>
      <c r="Z74" s="13"/>
      <c r="AA74" s="13"/>
      <c r="AB74" s="13"/>
      <c r="AC74" s="13"/>
      <c r="AD74" s="13"/>
      <c r="AE74" s="13"/>
    </row>
    <row r="75" spans="1:31" ht="13.8" hidden="1" outlineLevel="1" x14ac:dyDescent="0.25">
      <c r="A75" s="32" t="s">
        <v>118</v>
      </c>
      <c r="B75" s="32"/>
      <c r="C75" s="45" t="s">
        <v>119</v>
      </c>
      <c r="D75" s="45"/>
      <c r="E75" s="13" t="e">
        <f>'Segment Reporting'!#REF!-'Restated Segments Before'!E75</f>
        <v>#REF!</v>
      </c>
      <c r="F75" s="13"/>
      <c r="G75" s="13" t="e">
        <f>'Segment Reporting'!#REF!-'Restated Segments Before'!G75</f>
        <v>#REF!</v>
      </c>
      <c r="H75" s="45" t="e">
        <f>'Segment Reporting'!#REF!-'Restated Segments Before'!H75</f>
        <v>#REF!</v>
      </c>
      <c r="I75" s="13" t="e">
        <f>'Segment Reporting'!#REF!-'Restated Segments Before'!I75</f>
        <v>#REF!</v>
      </c>
      <c r="J75" s="13" t="e">
        <f>'Segment Reporting'!#REF!-'Restated Segments Before'!J75</f>
        <v>#REF!</v>
      </c>
      <c r="K75" s="13" t="e">
        <f>'Segment Reporting'!#REF!-'Restated Segments Before'!K75</f>
        <v>#REF!</v>
      </c>
      <c r="L75" s="13" t="e">
        <f>'Segment Reporting'!#REF!-'Restated Segments Before'!L75</f>
        <v>#REF!</v>
      </c>
      <c r="M75" s="13" t="e">
        <f>'Segment Reporting'!#REF!-'Restated Segments Before'!M75</f>
        <v>#REF!</v>
      </c>
      <c r="N75" s="45" t="e">
        <f>'Segment Reporting'!#REF!-'Restated Segments Before'!N75</f>
        <v>#REF!</v>
      </c>
      <c r="O75" s="13" t="e">
        <f>'Segment Reporting'!#REF!-'Restated Segments Before'!O75</f>
        <v>#REF!</v>
      </c>
      <c r="P75" s="13" t="e">
        <f>'Segment Reporting'!#REF!-'Restated Segments Before'!P75</f>
        <v>#REF!</v>
      </c>
      <c r="Q75" s="13" t="e">
        <f>'Segment Reporting'!#REF!-'Restated Segments Before'!Q75</f>
        <v>#REF!</v>
      </c>
      <c r="R75" s="13" t="e">
        <f>'Segment Reporting'!#REF!-'Restated Segments Before'!R75</f>
        <v>#REF!</v>
      </c>
      <c r="S75" s="13" t="e">
        <f>'Segment Reporting'!#REF!-'Restated Segments Before'!S75</f>
        <v>#REF!</v>
      </c>
      <c r="T75" s="13"/>
      <c r="U75" s="13">
        <v>4817</v>
      </c>
      <c r="V75" s="13">
        <v>7503</v>
      </c>
      <c r="W75" s="13">
        <v>9297</v>
      </c>
      <c r="X75" s="13">
        <v>6444</v>
      </c>
      <c r="Y75" s="13">
        <v>28061</v>
      </c>
      <c r="Z75" s="13"/>
      <c r="AA75" s="13">
        <v>4160</v>
      </c>
      <c r="AB75" s="13">
        <v>6792</v>
      </c>
      <c r="AC75" s="13">
        <v>8716</v>
      </c>
      <c r="AD75" s="13">
        <v>6516</v>
      </c>
      <c r="AE75" s="13">
        <v>26184</v>
      </c>
    </row>
    <row r="76" spans="1:31" ht="13.8" hidden="1" outlineLevel="1" x14ac:dyDescent="0.25">
      <c r="A76" s="32" t="s">
        <v>120</v>
      </c>
      <c r="B76" s="32"/>
      <c r="C76" s="45" t="s">
        <v>121</v>
      </c>
      <c r="D76" s="45"/>
      <c r="E76" s="13" t="e">
        <f>'Segment Reporting'!#REF!-'Restated Segments Before'!E76</f>
        <v>#REF!</v>
      </c>
      <c r="F76" s="13"/>
      <c r="G76" s="13" t="e">
        <f>'Segment Reporting'!#REF!-'Restated Segments Before'!G76</f>
        <v>#REF!</v>
      </c>
      <c r="H76" s="45" t="e">
        <f>'Segment Reporting'!#REF!-'Restated Segments Before'!H76</f>
        <v>#REF!</v>
      </c>
      <c r="I76" s="13" t="e">
        <f>'Segment Reporting'!#REF!-'Restated Segments Before'!I76</f>
        <v>#REF!</v>
      </c>
      <c r="J76" s="13" t="e">
        <f>'Segment Reporting'!#REF!-'Restated Segments Before'!J76</f>
        <v>#REF!</v>
      </c>
      <c r="K76" s="13" t="e">
        <f>'Segment Reporting'!#REF!-'Restated Segments Before'!K76</f>
        <v>#REF!</v>
      </c>
      <c r="L76" s="13" t="e">
        <f>'Segment Reporting'!#REF!-'Restated Segments Before'!L76</f>
        <v>#REF!</v>
      </c>
      <c r="M76" s="13" t="e">
        <f>'Segment Reporting'!#REF!-'Restated Segments Before'!M76</f>
        <v>#REF!</v>
      </c>
      <c r="N76" s="45" t="e">
        <f>'Segment Reporting'!#REF!-'Restated Segments Before'!N76</f>
        <v>#REF!</v>
      </c>
      <c r="O76" s="13" t="e">
        <f>'Segment Reporting'!#REF!-'Restated Segments Before'!O76</f>
        <v>#REF!</v>
      </c>
      <c r="P76" s="13" t="e">
        <f>'Segment Reporting'!#REF!-'Restated Segments Before'!P76</f>
        <v>#REF!</v>
      </c>
      <c r="Q76" s="13" t="e">
        <f>'Segment Reporting'!#REF!-'Restated Segments Before'!Q76</f>
        <v>#REF!</v>
      </c>
      <c r="R76" s="13" t="e">
        <f>'Segment Reporting'!#REF!-'Restated Segments Before'!R76</f>
        <v>#REF!</v>
      </c>
      <c r="S76" s="13" t="e">
        <f>'Segment Reporting'!#REF!-'Restated Segments Before'!S76</f>
        <v>#REF!</v>
      </c>
      <c r="T76" s="13"/>
      <c r="U76" s="13">
        <v>-4088</v>
      </c>
      <c r="V76" s="13">
        <v>-5617</v>
      </c>
      <c r="W76" s="13">
        <v>-6577</v>
      </c>
      <c r="X76" s="13">
        <v>-7698</v>
      </c>
      <c r="Y76" s="13">
        <v>-23979</v>
      </c>
      <c r="Z76" s="13"/>
      <c r="AA76" s="13">
        <v>-3624</v>
      </c>
      <c r="AB76" s="13">
        <v>-3900</v>
      </c>
      <c r="AC76" s="13">
        <v>-3574</v>
      </c>
      <c r="AD76" s="13">
        <v>-5393</v>
      </c>
      <c r="AE76" s="13">
        <v>-16491</v>
      </c>
    </row>
    <row r="77" spans="1:31" ht="13.8" collapsed="1" x14ac:dyDescent="0.25">
      <c r="A77" s="32"/>
      <c r="B77" s="32"/>
      <c r="C77" s="94" t="s">
        <v>193</v>
      </c>
      <c r="D77" s="46"/>
      <c r="E77" s="14" t="e">
        <f>'Segment Reporting'!#REF!-'Restated Segments Before'!E77</f>
        <v>#REF!</v>
      </c>
      <c r="F77" s="14"/>
      <c r="G77" s="14" t="e">
        <f>'Segment Reporting'!#REF!-'Restated Segments Before'!G77</f>
        <v>#REF!</v>
      </c>
      <c r="H77" s="46" t="e">
        <f>'Segment Reporting'!#REF!-'Restated Segments Before'!H77</f>
        <v>#REF!</v>
      </c>
      <c r="I77" s="14">
        <f>'Segment Reporting'!B40-'Restated Segments Before'!I77</f>
        <v>-1681</v>
      </c>
      <c r="J77" s="14">
        <f>'Segment Reporting'!C40-'Restated Segments Before'!J77</f>
        <v>-4303</v>
      </c>
      <c r="K77" s="14">
        <f>'Segment Reporting'!D40-'Restated Segments Before'!K77</f>
        <v>-6289</v>
      </c>
      <c r="L77" s="14">
        <f>'Segment Reporting'!E40-'Restated Segments Before'!L77</f>
        <v>-3625</v>
      </c>
      <c r="M77" s="14">
        <f>'Segment Reporting'!F40-'Restated Segments Before'!M77</f>
        <v>-15889</v>
      </c>
      <c r="N77" s="46" t="e">
        <f>'Segment Reporting'!#REF!-'Restated Segments Before'!N77</f>
        <v>#REF!</v>
      </c>
      <c r="O77" s="14">
        <f>'Segment Reporting'!H40-'Restated Segments Before'!O77</f>
        <v>7617</v>
      </c>
      <c r="P77" s="14">
        <f>'Segment Reporting'!I40-'Restated Segments Before'!P77</f>
        <v>4131</v>
      </c>
      <c r="Q77" s="14">
        <f>'Segment Reporting'!J40-'Restated Segments Before'!Q77</f>
        <v>-4810</v>
      </c>
      <c r="R77" s="14">
        <f>'Segment Reporting'!K40-'Restated Segments Before'!R77</f>
        <v>-2224</v>
      </c>
      <c r="S77" s="14">
        <f>'Segment Reporting'!L40-'Restated Segments Before'!S77</f>
        <v>4713</v>
      </c>
      <c r="T77" s="12"/>
      <c r="U77" s="14">
        <v>729</v>
      </c>
      <c r="V77" s="14">
        <v>1886</v>
      </c>
      <c r="W77" s="14">
        <v>2720</v>
      </c>
      <c r="X77" s="14">
        <v>-1254</v>
      </c>
      <c r="Y77" s="11">
        <v>4082</v>
      </c>
      <c r="Z77" s="12"/>
      <c r="AA77" s="11">
        <v>536</v>
      </c>
      <c r="AB77" s="11">
        <v>2892</v>
      </c>
      <c r="AC77" s="11">
        <v>5142</v>
      </c>
      <c r="AD77" s="11">
        <v>1123</v>
      </c>
      <c r="AE77" s="11">
        <v>9693</v>
      </c>
    </row>
    <row r="78" spans="1:31" ht="13.8" x14ac:dyDescent="0.25">
      <c r="A78" s="32"/>
      <c r="B78" s="32"/>
      <c r="C78" s="46"/>
      <c r="D78" s="46"/>
      <c r="E78" s="12"/>
      <c r="F78" s="12"/>
      <c r="G78" s="12"/>
      <c r="H78" s="46"/>
      <c r="I78" s="12"/>
      <c r="J78" s="12"/>
      <c r="K78" s="12"/>
      <c r="L78" s="12"/>
      <c r="M78" s="12"/>
      <c r="N78" s="46"/>
      <c r="O78" s="12"/>
      <c r="P78" s="12"/>
      <c r="Q78" s="12"/>
      <c r="R78" s="12"/>
      <c r="S78" s="12"/>
      <c r="T78" s="12"/>
      <c r="U78" s="12"/>
      <c r="V78" s="12"/>
      <c r="W78" s="12"/>
      <c r="X78" s="12"/>
      <c r="Y78" s="12"/>
      <c r="Z78" s="12"/>
      <c r="AA78" s="12"/>
      <c r="AB78" s="12"/>
      <c r="AC78" s="12"/>
      <c r="AD78" s="12"/>
      <c r="AE78" s="12"/>
    </row>
    <row r="79" spans="1:31" ht="14.4" thickBot="1" x14ac:dyDescent="0.3">
      <c r="A79" s="32"/>
      <c r="B79" s="32"/>
      <c r="C79" s="47" t="s">
        <v>103</v>
      </c>
      <c r="D79" s="46"/>
      <c r="E79" s="16" t="e">
        <f>'Segment Reporting'!#REF!-'Restated Segments Before'!E79</f>
        <v>#REF!</v>
      </c>
      <c r="F79" s="16"/>
      <c r="G79" s="16" t="e">
        <f>'Segment Reporting'!#REF!-'Restated Segments Before'!G79</f>
        <v>#REF!</v>
      </c>
      <c r="H79" s="46" t="e">
        <f>'Segment Reporting'!#REF!-'Restated Segments Before'!H79</f>
        <v>#REF!</v>
      </c>
      <c r="I79" s="16">
        <f>'Segment Reporting'!B42-'Restated Segments Before'!I79</f>
        <v>-24621</v>
      </c>
      <c r="J79" s="16">
        <f>'Segment Reporting'!C42-'Restated Segments Before'!J79</f>
        <v>-31168</v>
      </c>
      <c r="K79" s="16">
        <f>'Segment Reporting'!D42-'Restated Segments Before'!K79</f>
        <v>-33832</v>
      </c>
      <c r="L79" s="16">
        <f>'Segment Reporting'!E42-'Restated Segments Before'!L79</f>
        <v>-50803</v>
      </c>
      <c r="M79" s="16">
        <f>'Segment Reporting'!F42-'Restated Segments Before'!M79</f>
        <v>-140424</v>
      </c>
      <c r="N79" s="46" t="e">
        <f>'Segment Reporting'!#REF!-'Restated Segments Before'!N79</f>
        <v>#REF!</v>
      </c>
      <c r="O79" s="16">
        <f>'Segment Reporting'!H42-'Restated Segments Before'!O79</f>
        <v>32263</v>
      </c>
      <c r="P79" s="16">
        <f>'Segment Reporting'!I42-'Restated Segments Before'!P79</f>
        <v>1922</v>
      </c>
      <c r="Q79" s="16">
        <f>'Segment Reporting'!J42-'Restated Segments Before'!Q79</f>
        <v>3518</v>
      </c>
      <c r="R79" s="16">
        <f>'Segment Reporting'!K42-'Restated Segments Before'!R79</f>
        <v>-13864</v>
      </c>
      <c r="S79" s="16">
        <f>'Segment Reporting'!L42-'Restated Segments Before'!S79</f>
        <v>23839</v>
      </c>
      <c r="T79" s="12"/>
      <c r="U79" s="16">
        <v>243397</v>
      </c>
      <c r="V79" s="16">
        <v>232251</v>
      </c>
      <c r="W79" s="16">
        <v>205212</v>
      </c>
      <c r="X79" s="16">
        <v>250359</v>
      </c>
      <c r="Y79" s="16">
        <v>931220</v>
      </c>
      <c r="Z79" s="12"/>
      <c r="AA79" s="16">
        <v>234575</v>
      </c>
      <c r="AB79" s="16">
        <v>240115</v>
      </c>
      <c r="AC79" s="16">
        <v>263394</v>
      </c>
      <c r="AD79" s="16">
        <v>253394</v>
      </c>
      <c r="AE79" s="16">
        <v>991479</v>
      </c>
    </row>
    <row r="80" spans="1:31" ht="14.4" thickTop="1" x14ac:dyDescent="0.25">
      <c r="A80" s="32"/>
      <c r="B80" s="32"/>
      <c r="C80" s="46"/>
      <c r="D80" s="46"/>
      <c r="T80" s="12"/>
      <c r="U80" s="12"/>
      <c r="V80" s="12"/>
      <c r="W80" s="12"/>
      <c r="X80" s="12"/>
      <c r="Y80" s="12"/>
      <c r="Z80" s="12"/>
      <c r="AA80" s="12"/>
      <c r="AB80" s="12"/>
      <c r="AC80" s="12"/>
      <c r="AD80" s="12"/>
      <c r="AE80" s="12"/>
    </row>
    <row r="81" spans="1:31" ht="13.8" x14ac:dyDescent="0.25">
      <c r="A81" s="32"/>
      <c r="B81" s="32"/>
      <c r="C81" s="47" t="s">
        <v>104</v>
      </c>
      <c r="D81" s="47"/>
      <c r="E81" s="2"/>
      <c r="F81" s="49"/>
      <c r="G81" s="2"/>
      <c r="H81" s="47"/>
      <c r="I81" s="2"/>
      <c r="J81" s="49"/>
      <c r="K81" s="2"/>
      <c r="L81" s="2"/>
      <c r="M81" s="2"/>
      <c r="N81" s="47"/>
      <c r="O81" s="2"/>
      <c r="P81" s="49"/>
      <c r="Q81" s="2"/>
      <c r="R81" s="2"/>
      <c r="S81" s="2"/>
      <c r="T81" s="2"/>
      <c r="U81" s="2"/>
      <c r="V81" s="2"/>
      <c r="W81" s="2"/>
      <c r="X81" s="2"/>
      <c r="Y81" s="2"/>
      <c r="Z81" s="2"/>
      <c r="AA81" s="2"/>
      <c r="AB81" s="2"/>
      <c r="AC81" s="2"/>
      <c r="AD81" s="2"/>
      <c r="AE81" s="2"/>
    </row>
    <row r="82" spans="1:31" ht="13.8" x14ac:dyDescent="0.25">
      <c r="A82" s="32" t="s">
        <v>10</v>
      </c>
      <c r="B82" s="32"/>
      <c r="C82" s="32" t="s">
        <v>105</v>
      </c>
      <c r="D82" s="32"/>
      <c r="E82" s="17" t="e">
        <f>'Segment Reporting'!#REF!-'Restated Segments Before'!E82</f>
        <v>#REF!</v>
      </c>
      <c r="F82" s="17"/>
      <c r="G82" s="17" t="e">
        <f>'Segment Reporting'!#REF!-'Restated Segments Before'!G82</f>
        <v>#REF!</v>
      </c>
      <c r="H82" s="32" t="e">
        <f>'Segment Reporting'!#REF!-'Restated Segments Before'!H82</f>
        <v>#REF!</v>
      </c>
      <c r="I82" s="17">
        <f>'Segment Reporting'!B45-'Restated Segments Before'!I82</f>
        <v>-14050</v>
      </c>
      <c r="J82" s="17">
        <f>'Segment Reporting'!C45-'Restated Segments Before'!J82</f>
        <v>-6882</v>
      </c>
      <c r="K82" s="17">
        <f>'Segment Reporting'!D45-'Restated Segments Before'!K82</f>
        <v>-10167</v>
      </c>
      <c r="L82" s="17">
        <f>'Segment Reporting'!E45-'Restated Segments Before'!L82</f>
        <v>11334</v>
      </c>
      <c r="M82" s="17">
        <f>'Segment Reporting'!F45-'Restated Segments Before'!M82</f>
        <v>-19765</v>
      </c>
      <c r="N82" s="32" t="e">
        <f>'Segment Reporting'!#REF!-'Restated Segments Before'!N82</f>
        <v>#REF!</v>
      </c>
      <c r="O82" s="17">
        <f>'Segment Reporting'!H45-'Restated Segments Before'!O82</f>
        <v>-2793</v>
      </c>
      <c r="P82" s="17">
        <f>'Segment Reporting'!I45-'Restated Segments Before'!P82</f>
        <v>-2927</v>
      </c>
      <c r="Q82" s="17">
        <f>'Segment Reporting'!J45-'Restated Segments Before'!Q82</f>
        <v>-3717</v>
      </c>
      <c r="R82" s="17">
        <f>'Segment Reporting'!K45-'Restated Segments Before'!R82</f>
        <v>-16676</v>
      </c>
      <c r="S82" s="17">
        <f>'Segment Reporting'!L45-'Restated Segments Before'!S82</f>
        <v>-26113</v>
      </c>
      <c r="T82" s="2"/>
      <c r="U82" s="17">
        <v>-47812</v>
      </c>
      <c r="V82" s="17">
        <v>-47995</v>
      </c>
      <c r="W82" s="17">
        <v>-44182</v>
      </c>
      <c r="X82" s="17">
        <v>-44687</v>
      </c>
      <c r="Y82" s="17">
        <v>-184675</v>
      </c>
      <c r="Z82" s="2"/>
      <c r="AA82" s="17">
        <v>-50595</v>
      </c>
      <c r="AB82" s="17">
        <v>-48527</v>
      </c>
      <c r="AC82" s="17">
        <v>-49097</v>
      </c>
      <c r="AD82" s="17">
        <v>-45199</v>
      </c>
      <c r="AE82" s="17">
        <v>-193418</v>
      </c>
    </row>
    <row r="83" spans="1:31" ht="13.8" x14ac:dyDescent="0.25">
      <c r="A83" s="32" t="s">
        <v>106</v>
      </c>
      <c r="B83" s="32"/>
      <c r="C83" s="32" t="s">
        <v>107</v>
      </c>
      <c r="D83" s="32"/>
      <c r="E83" s="18" t="e">
        <f>'Segment Reporting'!#REF!-'Restated Segments Before'!E83</f>
        <v>#REF!</v>
      </c>
      <c r="F83" s="18"/>
      <c r="G83" s="18" t="e">
        <f>'Segment Reporting'!#REF!-'Restated Segments Before'!G83</f>
        <v>#REF!</v>
      </c>
      <c r="H83" s="32" t="e">
        <f>'Segment Reporting'!#REF!-'Restated Segments Before'!H83</f>
        <v>#REF!</v>
      </c>
      <c r="I83" s="18">
        <f>'Segment Reporting'!B46-'Restated Segments Before'!I83</f>
        <v>22388</v>
      </c>
      <c r="J83" s="18">
        <f>'Segment Reporting'!C46-'Restated Segments Before'!J83</f>
        <v>11164</v>
      </c>
      <c r="K83" s="18">
        <f>'Segment Reporting'!D46-'Restated Segments Before'!K83</f>
        <v>24520</v>
      </c>
      <c r="L83" s="18">
        <f>'Segment Reporting'!E46-'Restated Segments Before'!L83</f>
        <v>27502</v>
      </c>
      <c r="M83" s="18">
        <f>'Segment Reporting'!F46-'Restated Segments Before'!M83</f>
        <v>85574</v>
      </c>
      <c r="N83" s="32" t="e">
        <f>'Segment Reporting'!#REF!-'Restated Segments Before'!N83</f>
        <v>#REF!</v>
      </c>
      <c r="O83" s="18">
        <f>'Segment Reporting'!H46-'Restated Segments Before'!O83</f>
        <v>-941</v>
      </c>
      <c r="P83" s="18">
        <f>'Segment Reporting'!I46-'Restated Segments Before'!P83</f>
        <v>14292</v>
      </c>
      <c r="Q83" s="18">
        <f>'Segment Reporting'!J46-'Restated Segments Before'!Q83</f>
        <v>12497</v>
      </c>
      <c r="R83" s="18">
        <f>'Segment Reporting'!K46-'Restated Segments Before'!R83</f>
        <v>32241</v>
      </c>
      <c r="S83" s="18">
        <f>'Segment Reporting'!L46-'Restated Segments Before'!S83</f>
        <v>58089</v>
      </c>
      <c r="T83" s="2"/>
      <c r="U83" s="18">
        <v>-57845</v>
      </c>
      <c r="V83" s="18">
        <v>-49125</v>
      </c>
      <c r="W83" s="18">
        <v>-44186</v>
      </c>
      <c r="X83" s="18">
        <v>-66441</v>
      </c>
      <c r="Y83" s="18">
        <v>-217597</v>
      </c>
      <c r="Z83" s="2"/>
      <c r="AA83" s="18">
        <v>-43926</v>
      </c>
      <c r="AB83" s="18">
        <v>-48951</v>
      </c>
      <c r="AC83" s="18">
        <v>-53149</v>
      </c>
      <c r="AD83" s="18">
        <v>-67788</v>
      </c>
      <c r="AE83" s="18">
        <v>-213814</v>
      </c>
    </row>
    <row r="84" spans="1:31" ht="13.8" x14ac:dyDescent="0.25">
      <c r="A84" s="32" t="s">
        <v>10</v>
      </c>
      <c r="B84" s="32"/>
      <c r="C84" s="32" t="s">
        <v>108</v>
      </c>
      <c r="D84" s="32"/>
      <c r="E84" s="19" t="e">
        <f>'Segment Reporting'!#REF!-'Restated Segments Before'!E84</f>
        <v>#REF!</v>
      </c>
      <c r="F84" s="19"/>
      <c r="G84" s="19" t="e">
        <f>'Segment Reporting'!#REF!-'Restated Segments Before'!G84</f>
        <v>#REF!</v>
      </c>
      <c r="H84" s="32" t="e">
        <f>'Segment Reporting'!#REF!-'Restated Segments Before'!H84</f>
        <v>#REF!</v>
      </c>
      <c r="I84" s="19">
        <f>'Segment Reporting'!B47-'Restated Segments Before'!I84</f>
        <v>2908</v>
      </c>
      <c r="J84" s="19">
        <f>'Segment Reporting'!C47-'Restated Segments Before'!J84</f>
        <v>-17777</v>
      </c>
      <c r="K84" s="19">
        <f>'Segment Reporting'!D47-'Restated Segments Before'!K84</f>
        <v>-11968</v>
      </c>
      <c r="L84" s="19">
        <f>'Segment Reporting'!E47-'Restated Segments Before'!L84</f>
        <v>48101</v>
      </c>
      <c r="M84" s="19">
        <f>'Segment Reporting'!F47-'Restated Segments Before'!M84</f>
        <v>21264</v>
      </c>
      <c r="N84" s="32" t="e">
        <f>'Segment Reporting'!#REF!-'Restated Segments Before'!N84</f>
        <v>#REF!</v>
      </c>
      <c r="O84" s="19">
        <f>'Segment Reporting'!H47-'Restated Segments Before'!O84</f>
        <v>81</v>
      </c>
      <c r="P84" s="19">
        <f>'Segment Reporting'!I47-'Restated Segments Before'!P84</f>
        <v>4681</v>
      </c>
      <c r="Q84" s="19">
        <f>'Segment Reporting'!J47-'Restated Segments Before'!Q84</f>
        <v>34873</v>
      </c>
      <c r="R84" s="19">
        <f>'Segment Reporting'!K47-'Restated Segments Before'!R84</f>
        <v>18927</v>
      </c>
      <c r="S84" s="19">
        <f>'Segment Reporting'!L47-'Restated Segments Before'!S84</f>
        <v>58562</v>
      </c>
      <c r="T84" s="2"/>
      <c r="U84" s="19">
        <v>0</v>
      </c>
      <c r="V84" s="19">
        <v>980</v>
      </c>
      <c r="W84" s="19">
        <v>0</v>
      </c>
      <c r="X84" s="19">
        <v>-18157</v>
      </c>
      <c r="Y84" s="19">
        <v>-17177</v>
      </c>
      <c r="Z84" s="2"/>
      <c r="AA84" s="19">
        <v>-20434</v>
      </c>
      <c r="AB84" s="19">
        <v>-5432</v>
      </c>
      <c r="AC84" s="19">
        <v>-18552</v>
      </c>
      <c r="AD84" s="19">
        <v>-74213</v>
      </c>
      <c r="AE84" s="19">
        <v>-118630</v>
      </c>
    </row>
    <row r="85" spans="1:31" ht="15" hidden="1" outlineLevel="1" x14ac:dyDescent="0.25">
      <c r="A85" s="20" t="s">
        <v>44</v>
      </c>
      <c r="B85" s="20"/>
      <c r="C85" s="93" t="s">
        <v>45</v>
      </c>
      <c r="D85" s="32"/>
      <c r="E85" s="19" t="e">
        <f>'Segment Reporting'!#REF!-'Restated Segments Before'!E85</f>
        <v>#REF!</v>
      </c>
      <c r="F85" s="19"/>
      <c r="G85" s="19" t="e">
        <f>'Segment Reporting'!#REF!-'Restated Segments Before'!G85</f>
        <v>#REF!</v>
      </c>
      <c r="H85" s="32" t="e">
        <f>'Segment Reporting'!#REF!-'Restated Segments Before'!H85</f>
        <v>#REF!</v>
      </c>
      <c r="I85" s="19" t="e">
        <f>'Segment Reporting'!#REF!-'Restated Segments Before'!I85</f>
        <v>#REF!</v>
      </c>
      <c r="J85" s="19" t="e">
        <f>'Segment Reporting'!#REF!-'Restated Segments Before'!J85</f>
        <v>#REF!</v>
      </c>
      <c r="K85" s="19" t="e">
        <f>'Segment Reporting'!#REF!-'Restated Segments Before'!K85</f>
        <v>#REF!</v>
      </c>
      <c r="L85" s="19" t="e">
        <f>'Segment Reporting'!#REF!-'Restated Segments Before'!L85</f>
        <v>#REF!</v>
      </c>
      <c r="M85" s="19" t="e">
        <f>'Segment Reporting'!#REF!-'Restated Segments Before'!M85</f>
        <v>#REF!</v>
      </c>
      <c r="N85" s="32" t="e">
        <f>'Segment Reporting'!#REF!-'Restated Segments Before'!N85</f>
        <v>#REF!</v>
      </c>
      <c r="O85" s="19" t="e">
        <f>'Segment Reporting'!#REF!-'Restated Segments Before'!O85</f>
        <v>#REF!</v>
      </c>
      <c r="P85" s="19" t="e">
        <f>'Segment Reporting'!#REF!-'Restated Segments Before'!P85</f>
        <v>#REF!</v>
      </c>
      <c r="Q85" s="19" t="e">
        <f>'Segment Reporting'!#REF!-'Restated Segments Before'!Q85</f>
        <v>#REF!</v>
      </c>
      <c r="R85" s="19" t="e">
        <f>'Segment Reporting'!#REF!-'Restated Segments Before'!R85</f>
        <v>#REF!</v>
      </c>
      <c r="S85" s="19" t="e">
        <f>'Segment Reporting'!#REF!-'Restated Segments Before'!S85</f>
        <v>#REF!</v>
      </c>
      <c r="T85" s="2"/>
      <c r="U85" s="19">
        <v>0</v>
      </c>
      <c r="V85" s="19">
        <v>0</v>
      </c>
      <c r="W85" s="19">
        <v>0</v>
      </c>
      <c r="X85" s="19">
        <v>0</v>
      </c>
      <c r="Y85" s="19">
        <v>0</v>
      </c>
      <c r="Z85" s="2"/>
      <c r="AA85" s="19">
        <v>0</v>
      </c>
      <c r="AB85" s="19">
        <v>0</v>
      </c>
      <c r="AC85" s="19">
        <v>0</v>
      </c>
      <c r="AD85" s="19">
        <v>0</v>
      </c>
      <c r="AE85" s="19">
        <v>0</v>
      </c>
    </row>
    <row r="86" spans="1:31" ht="13.8" collapsed="1" x14ac:dyDescent="0.25">
      <c r="A86" s="32" t="s">
        <v>10</v>
      </c>
      <c r="B86" s="32"/>
      <c r="C86" s="32" t="s">
        <v>197</v>
      </c>
      <c r="D86" s="32"/>
      <c r="E86" s="21" t="e">
        <f>'Segment Reporting'!#REF!-'Restated Segments Before'!E86</f>
        <v>#REF!</v>
      </c>
      <c r="F86" s="21"/>
      <c r="G86" s="21" t="e">
        <f>'Segment Reporting'!#REF!-'Restated Segments Before'!G86</f>
        <v>#REF!</v>
      </c>
      <c r="H86" s="32" t="e">
        <f>'Segment Reporting'!#REF!-'Restated Segments Before'!H86</f>
        <v>#REF!</v>
      </c>
      <c r="I86" s="21">
        <f>'Segment Reporting'!B50-'Restated Segments Before'!I86</f>
        <v>61657</v>
      </c>
      <c r="J86" s="21">
        <f>'Segment Reporting'!C50-'Restated Segments Before'!J86</f>
        <v>-536</v>
      </c>
      <c r="K86" s="21">
        <f>'Segment Reporting'!D50-'Restated Segments Before'!K86</f>
        <v>-15919</v>
      </c>
      <c r="L86" s="21">
        <f>'Segment Reporting'!E50-'Restated Segments Before'!L86</f>
        <v>0</v>
      </c>
      <c r="M86" s="21">
        <f>'Segment Reporting'!F50-'Restated Segments Before'!M86</f>
        <v>45202</v>
      </c>
      <c r="N86" s="32" t="e">
        <f>'Segment Reporting'!#REF!-'Restated Segments Before'!N86</f>
        <v>#REF!</v>
      </c>
      <c r="O86" s="91">
        <f>'Segment Reporting'!H50-'Restated Segments Before'!O86</f>
        <v>25121</v>
      </c>
      <c r="P86" s="91">
        <f>'Segment Reporting'!I50-'Restated Segments Before'!P86</f>
        <v>93135</v>
      </c>
      <c r="Q86" s="21">
        <f>'Segment Reporting'!J50-'Restated Segments Before'!Q86</f>
        <v>1781</v>
      </c>
      <c r="R86" s="21">
        <f>'Segment Reporting'!K50-'Restated Segments Before'!R86</f>
        <v>7440</v>
      </c>
      <c r="S86" s="21">
        <f>'Segment Reporting'!L50-'Restated Segments Before'!S86</f>
        <v>127477</v>
      </c>
      <c r="T86" s="2"/>
      <c r="U86" s="21">
        <v>-19</v>
      </c>
      <c r="V86" s="21">
        <v>-8622</v>
      </c>
      <c r="W86" s="21">
        <v>-7</v>
      </c>
      <c r="X86" s="21">
        <v>-13</v>
      </c>
      <c r="Y86" s="22">
        <v>-8661</v>
      </c>
      <c r="Z86" s="23"/>
      <c r="AA86" s="22">
        <v>0</v>
      </c>
      <c r="AB86" s="22">
        <v>0</v>
      </c>
      <c r="AC86" s="22">
        <v>0</v>
      </c>
      <c r="AD86" s="22">
        <v>0</v>
      </c>
      <c r="AE86" s="22">
        <v>0</v>
      </c>
    </row>
    <row r="87" spans="1:31" ht="13.8" x14ac:dyDescent="0.25">
      <c r="A87" s="50"/>
      <c r="B87" s="50"/>
      <c r="C87" s="50"/>
      <c r="D87" s="50"/>
      <c r="E87" s="50" t="e">
        <f>'Segment Reporting'!#REF!-'Restated Segments Before'!E87</f>
        <v>#REF!</v>
      </c>
      <c r="F87" s="50"/>
      <c r="G87" s="50" t="e">
        <f>'Segment Reporting'!#REF!-'Restated Segments Before'!G87</f>
        <v>#REF!</v>
      </c>
      <c r="H87" s="50" t="e">
        <f>'Segment Reporting'!#REF!-'Restated Segments Before'!H87</f>
        <v>#REF!</v>
      </c>
      <c r="I87" s="50">
        <f>'Segment Reporting'!B51-'Restated Segments Before'!I87</f>
        <v>0</v>
      </c>
      <c r="J87" s="50">
        <f>'Segment Reporting'!C51-'Restated Segments Before'!J87</f>
        <v>0</v>
      </c>
      <c r="K87" s="50">
        <f>'Segment Reporting'!D51-'Restated Segments Before'!K87</f>
        <v>0</v>
      </c>
      <c r="L87" s="50">
        <f>'Segment Reporting'!E51-'Restated Segments Before'!L87</f>
        <v>0</v>
      </c>
      <c r="M87" s="50">
        <f>'Segment Reporting'!F51-'Restated Segments Before'!M87</f>
        <v>0</v>
      </c>
      <c r="N87" s="50" t="e">
        <f>'Segment Reporting'!#REF!-'Restated Segments Before'!N87</f>
        <v>#REF!</v>
      </c>
      <c r="O87" s="50">
        <f>'Segment Reporting'!H51-'Restated Segments Before'!O87</f>
        <v>0</v>
      </c>
      <c r="P87" s="50">
        <f>'Segment Reporting'!I51-'Restated Segments Before'!P87</f>
        <v>0</v>
      </c>
      <c r="Q87" s="50">
        <f>'Segment Reporting'!J51-'Restated Segments Before'!Q87</f>
        <v>0</v>
      </c>
      <c r="R87" s="50">
        <f>'Segment Reporting'!K51-'Restated Segments Before'!R87</f>
        <v>0</v>
      </c>
      <c r="S87" s="50">
        <f>'Segment Reporting'!L51-'Restated Segments Before'!S87</f>
        <v>0</v>
      </c>
      <c r="T87" s="2"/>
      <c r="U87" s="50"/>
      <c r="V87" s="50"/>
      <c r="W87" s="50"/>
      <c r="X87" s="50"/>
      <c r="Y87" s="50"/>
      <c r="Z87" s="2"/>
      <c r="AA87" s="50"/>
      <c r="AB87" s="50"/>
      <c r="AC87" s="50"/>
      <c r="AD87" s="50"/>
      <c r="AE87" s="50"/>
    </row>
    <row r="88" spans="1:31" ht="14.4" thickBot="1" x14ac:dyDescent="0.3">
      <c r="A88" s="50"/>
      <c r="B88" s="50"/>
      <c r="C88" s="47" t="s">
        <v>109</v>
      </c>
      <c r="D88" s="47"/>
      <c r="E88" s="24" t="e">
        <f>'Segment Reporting'!#REF!-'Restated Segments Before'!E88</f>
        <v>#REF!</v>
      </c>
      <c r="F88" s="24"/>
      <c r="G88" s="24" t="e">
        <f>'Segment Reporting'!#REF!-'Restated Segments Before'!G88</f>
        <v>#REF!</v>
      </c>
      <c r="H88" s="47" t="e">
        <f>'Segment Reporting'!#REF!-'Restated Segments Before'!H88</f>
        <v>#REF!</v>
      </c>
      <c r="I88" s="24">
        <f>'Segment Reporting'!B52-'Restated Segments Before'!I88</f>
        <v>45162</v>
      </c>
      <c r="J88" s="24">
        <f>'Segment Reporting'!C52-'Restated Segments Before'!J88</f>
        <v>-45239</v>
      </c>
      <c r="K88" s="24">
        <f>'Segment Reporting'!D52-'Restated Segments Before'!K88</f>
        <v>-47944</v>
      </c>
      <c r="L88" s="24">
        <f>'Segment Reporting'!E52-'Restated Segments Before'!L88</f>
        <v>-136805</v>
      </c>
      <c r="M88" s="24">
        <f>'Segment Reporting'!F52-'Restated Segments Before'!M88</f>
        <v>-184826</v>
      </c>
      <c r="N88" s="47" t="e">
        <f>'Segment Reporting'!#REF!-'Restated Segments Before'!N88</f>
        <v>#REF!</v>
      </c>
      <c r="O88" s="24">
        <f>'Segment Reporting'!H52-'Restated Segments Before'!O88</f>
        <v>53731</v>
      </c>
      <c r="P88" s="24">
        <f>'Segment Reporting'!I52-'Restated Segments Before'!P88</f>
        <v>100620</v>
      </c>
      <c r="Q88" s="24">
        <f>'Segment Reporting'!J52-'Restated Segments Before'!Q88</f>
        <v>48952</v>
      </c>
      <c r="R88" s="24">
        <f>'Segment Reporting'!K52-'Restated Segments Before'!R88</f>
        <v>23568</v>
      </c>
      <c r="S88" s="24">
        <f>'Segment Reporting'!L52-'Restated Segments Before'!S88</f>
        <v>226871</v>
      </c>
      <c r="T88" s="2"/>
      <c r="U88" s="24">
        <v>137721</v>
      </c>
      <c r="V88" s="24">
        <v>127489</v>
      </c>
      <c r="W88" s="24">
        <v>116837</v>
      </c>
      <c r="X88" s="24">
        <v>121061</v>
      </c>
      <c r="Y88" s="24">
        <v>503110</v>
      </c>
      <c r="Z88" s="2"/>
      <c r="AA88" s="24">
        <v>119620</v>
      </c>
      <c r="AB88" s="24">
        <v>137205</v>
      </c>
      <c r="AC88" s="24">
        <v>142596</v>
      </c>
      <c r="AD88" s="24">
        <v>66194</v>
      </c>
      <c r="AE88" s="24">
        <v>465617</v>
      </c>
    </row>
    <row r="89" spans="1:31" ht="13.8" x14ac:dyDescent="0.25">
      <c r="C89" s="32"/>
      <c r="D89" s="32"/>
      <c r="E89" s="2"/>
      <c r="F89" s="2"/>
      <c r="G89" s="2"/>
      <c r="H89" s="32"/>
      <c r="I89" s="2"/>
      <c r="J89" s="2"/>
      <c r="K89" s="2"/>
      <c r="L89" s="2"/>
      <c r="M89" s="2"/>
      <c r="N89" s="32"/>
      <c r="O89" s="2"/>
      <c r="P89" s="2"/>
      <c r="Q89" s="2"/>
      <c r="R89" s="2"/>
      <c r="S89" s="2"/>
      <c r="T89" s="2"/>
      <c r="U89" s="2"/>
      <c r="V89" s="2"/>
      <c r="W89" s="2"/>
      <c r="X89" s="2"/>
      <c r="Y89" s="2"/>
      <c r="Z89" s="2"/>
      <c r="AA89" s="2"/>
      <c r="AB89" s="2"/>
      <c r="AC89" s="2"/>
      <c r="AD89" s="2"/>
      <c r="AE89" s="2"/>
    </row>
    <row r="90" spans="1:31" ht="13.8" x14ac:dyDescent="0.25">
      <c r="C90" s="45" t="s">
        <v>198</v>
      </c>
      <c r="D90" s="32"/>
      <c r="E90" s="2"/>
      <c r="F90" s="2"/>
      <c r="G90" s="2"/>
      <c r="H90" s="32"/>
      <c r="I90" s="2"/>
      <c r="J90" s="2"/>
      <c r="K90" s="2"/>
      <c r="L90" s="2"/>
      <c r="M90" s="2"/>
      <c r="N90" s="32"/>
      <c r="O90" s="2"/>
      <c r="P90" s="2"/>
      <c r="Q90" s="2"/>
      <c r="R90" s="2"/>
      <c r="S90" s="2"/>
      <c r="T90" s="2"/>
      <c r="U90" s="2"/>
      <c r="V90" s="2"/>
      <c r="W90" s="2"/>
      <c r="X90" s="2"/>
      <c r="Y90" s="2"/>
      <c r="Z90" s="2"/>
      <c r="AA90" s="2"/>
      <c r="AB90" s="2"/>
      <c r="AC90" s="2"/>
      <c r="AD90" s="2"/>
      <c r="AE90" s="2"/>
    </row>
    <row r="91" spans="1:31" ht="13.8" x14ac:dyDescent="0.25">
      <c r="C91" s="45" t="s">
        <v>110</v>
      </c>
      <c r="D91" s="32"/>
      <c r="E91" s="2"/>
      <c r="F91" s="2"/>
      <c r="G91" s="2"/>
      <c r="H91" s="32"/>
      <c r="I91" s="2"/>
      <c r="J91" s="2"/>
      <c r="K91" s="2"/>
      <c r="L91" s="2"/>
      <c r="M91" s="2"/>
      <c r="N91" s="32"/>
      <c r="O91" s="2"/>
      <c r="P91" s="2"/>
      <c r="Q91" s="2"/>
      <c r="R91" s="2"/>
      <c r="S91" s="2"/>
      <c r="T91" s="2"/>
      <c r="U91" s="2"/>
      <c r="V91" s="2"/>
      <c r="W91" s="2"/>
      <c r="X91" s="2"/>
      <c r="Y91" s="2"/>
      <c r="Z91" s="2"/>
      <c r="AA91" s="2"/>
      <c r="AB91" s="2"/>
      <c r="AC91" s="2"/>
      <c r="AD91" s="2"/>
      <c r="AE91" s="2"/>
    </row>
    <row r="92" spans="1:31" ht="13.8" x14ac:dyDescent="0.25">
      <c r="C92" s="32"/>
      <c r="D92" s="32"/>
      <c r="E92" s="2"/>
      <c r="F92" s="2"/>
      <c r="G92" s="2"/>
      <c r="H92" s="32"/>
      <c r="I92" s="2"/>
      <c r="J92" s="2"/>
      <c r="K92" s="2"/>
      <c r="L92" s="2"/>
      <c r="M92" s="2"/>
      <c r="N92" s="32"/>
      <c r="O92" s="2"/>
      <c r="P92" s="2"/>
      <c r="Q92" s="2"/>
      <c r="R92" s="2"/>
      <c r="S92" s="2"/>
      <c r="T92" s="2"/>
      <c r="U92" s="2"/>
      <c r="V92" s="2"/>
      <c r="W92" s="2"/>
      <c r="X92" s="2"/>
      <c r="Y92" s="2"/>
      <c r="Z92" s="2"/>
      <c r="AA92" s="2"/>
      <c r="AB92" s="2"/>
      <c r="AC92" s="2"/>
      <c r="AD92" s="2"/>
      <c r="AE92" s="2"/>
    </row>
    <row r="93" spans="1:31" ht="13.8" x14ac:dyDescent="0.25">
      <c r="C93" s="32"/>
      <c r="D93" s="32"/>
      <c r="E93" s="2"/>
      <c r="F93" s="2"/>
      <c r="G93" s="2"/>
      <c r="H93" s="32"/>
      <c r="I93" s="2"/>
      <c r="J93" s="2"/>
      <c r="K93" s="2"/>
      <c r="L93" s="2"/>
      <c r="M93" s="2"/>
      <c r="N93" s="32"/>
      <c r="O93" s="2"/>
      <c r="P93" s="2"/>
      <c r="Q93" s="2"/>
      <c r="R93" s="2"/>
      <c r="S93" s="2"/>
      <c r="T93" s="2"/>
      <c r="U93" s="2"/>
      <c r="V93" s="2"/>
      <c r="W93" s="2"/>
      <c r="X93" s="2"/>
      <c r="Y93" s="2"/>
      <c r="Z93" s="2"/>
      <c r="AA93" s="2"/>
      <c r="AB93" s="2"/>
      <c r="AC93" s="2"/>
      <c r="AD93" s="2"/>
      <c r="AE93" s="2"/>
    </row>
    <row r="94" spans="1:31" ht="13.8" x14ac:dyDescent="0.25">
      <c r="C94" s="32" t="s">
        <v>196</v>
      </c>
      <c r="D94" s="32"/>
      <c r="E94" s="2"/>
      <c r="F94" s="2"/>
      <c r="G94" s="2"/>
      <c r="H94" s="32"/>
      <c r="I94" s="2"/>
      <c r="J94" s="2"/>
      <c r="K94" s="2"/>
      <c r="L94" s="2"/>
      <c r="M94" s="2"/>
      <c r="N94" s="32"/>
      <c r="O94" s="2"/>
      <c r="P94" s="2"/>
      <c r="Q94" s="2"/>
      <c r="R94" s="2"/>
      <c r="S94" s="2"/>
      <c r="T94" s="2"/>
      <c r="U94" s="2"/>
      <c r="V94" s="2"/>
      <c r="W94" s="2"/>
      <c r="X94" s="2"/>
      <c r="Y94" s="2"/>
      <c r="Z94" s="2"/>
      <c r="AA94" s="2"/>
      <c r="AB94" s="2"/>
      <c r="AC94" s="2"/>
      <c r="AD94" s="2"/>
      <c r="AE94" s="2"/>
    </row>
    <row r="95" spans="1:31" ht="13.8" x14ac:dyDescent="0.25">
      <c r="C95" s="46" t="s">
        <v>194</v>
      </c>
      <c r="D95" s="46"/>
      <c r="E95" s="15">
        <v>191600</v>
      </c>
      <c r="F95" s="15"/>
      <c r="G95" s="15">
        <v>298132</v>
      </c>
      <c r="H95" s="43"/>
      <c r="I95" s="15">
        <v>181495</v>
      </c>
      <c r="J95" s="15">
        <v>210959</v>
      </c>
      <c r="K95" s="15">
        <v>221137</v>
      </c>
      <c r="L95" s="15">
        <v>224791</v>
      </c>
      <c r="M95" s="15">
        <v>838382</v>
      </c>
      <c r="N95" s="43"/>
      <c r="O95" s="15">
        <v>147198</v>
      </c>
      <c r="P95" s="15">
        <v>166725</v>
      </c>
      <c r="Q95" s="15">
        <v>175902</v>
      </c>
      <c r="R95" s="15">
        <v>201330</v>
      </c>
      <c r="S95" s="15">
        <v>691155</v>
      </c>
      <c r="T95" s="15"/>
      <c r="U95" s="15"/>
      <c r="V95" s="15"/>
      <c r="W95" s="15"/>
      <c r="X95" s="15"/>
      <c r="Y95" s="15"/>
      <c r="Z95" s="15"/>
      <c r="AA95" s="15"/>
      <c r="AB95" s="15"/>
      <c r="AC95" s="15"/>
      <c r="AD95" s="15"/>
      <c r="AE95" s="15"/>
    </row>
    <row r="96" spans="1:31" ht="13.8" x14ac:dyDescent="0.25">
      <c r="A96" s="32"/>
      <c r="B96" s="32"/>
      <c r="C96" s="46" t="s">
        <v>195</v>
      </c>
      <c r="D96" s="46"/>
      <c r="E96" s="12">
        <v>17238</v>
      </c>
      <c r="F96" s="12"/>
      <c r="G96" s="12">
        <v>41289</v>
      </c>
      <c r="H96" s="46"/>
      <c r="I96" s="12">
        <v>9531</v>
      </c>
      <c r="J96" s="12">
        <v>17929</v>
      </c>
      <c r="K96" s="12">
        <v>26225</v>
      </c>
      <c r="L96" s="12">
        <v>33381</v>
      </c>
      <c r="M96" s="12">
        <v>87066</v>
      </c>
      <c r="N96" s="46"/>
      <c r="O96" s="12">
        <v>-279</v>
      </c>
      <c r="P96" s="12">
        <v>15363</v>
      </c>
      <c r="Q96" s="12">
        <v>12885</v>
      </c>
      <c r="R96" s="12">
        <v>26808</v>
      </c>
      <c r="S96" s="12">
        <v>54777</v>
      </c>
      <c r="T96" s="12"/>
      <c r="U96" s="12"/>
      <c r="V96" s="12"/>
      <c r="W96" s="12"/>
      <c r="X96" s="12"/>
      <c r="Y96" s="12"/>
      <c r="Z96" s="12"/>
      <c r="AA96" s="12"/>
      <c r="AB96" s="12"/>
      <c r="AC96" s="12"/>
      <c r="AD96" s="12"/>
      <c r="AE96" s="12"/>
    </row>
    <row r="97" spans="1:31" ht="13.8" x14ac:dyDescent="0.25">
      <c r="C97" s="32"/>
      <c r="D97" s="32"/>
      <c r="E97" s="2"/>
      <c r="F97" s="2"/>
      <c r="G97" s="2"/>
      <c r="H97" s="32"/>
      <c r="I97" s="2"/>
      <c r="J97" s="2"/>
      <c r="K97" s="2"/>
      <c r="L97" s="2"/>
      <c r="M97" s="2"/>
      <c r="N97" s="32"/>
      <c r="O97" s="2"/>
      <c r="P97" s="2"/>
      <c r="Q97" s="2"/>
      <c r="R97" s="2"/>
      <c r="S97" s="2"/>
      <c r="T97" s="2"/>
      <c r="U97" s="2"/>
      <c r="V97" s="2"/>
      <c r="W97" s="2"/>
      <c r="X97" s="2"/>
      <c r="Y97" s="2"/>
      <c r="Z97" s="2"/>
      <c r="AA97" s="2"/>
      <c r="AB97" s="2"/>
      <c r="AC97" s="2"/>
      <c r="AD97" s="2"/>
      <c r="AE97" s="2"/>
    </row>
    <row r="98" spans="1:31" ht="13.8" x14ac:dyDescent="0.25">
      <c r="C98" s="32"/>
      <c r="D98" s="32"/>
      <c r="E98" s="2"/>
      <c r="F98" s="2"/>
      <c r="G98" s="2"/>
      <c r="H98" s="32"/>
      <c r="I98" s="2"/>
      <c r="J98" s="2"/>
      <c r="K98" s="2"/>
      <c r="L98" s="2"/>
      <c r="M98" s="2"/>
      <c r="N98" s="32"/>
      <c r="O98" s="2"/>
      <c r="P98" s="2"/>
      <c r="Q98" s="2"/>
      <c r="R98" s="2"/>
      <c r="S98" s="2"/>
      <c r="T98" s="2"/>
      <c r="U98" s="2"/>
      <c r="V98" s="2"/>
      <c r="W98" s="2"/>
      <c r="X98" s="2"/>
      <c r="Y98" s="2"/>
      <c r="Z98" s="2"/>
      <c r="AA98" s="2"/>
      <c r="AB98" s="2"/>
      <c r="AC98" s="2"/>
      <c r="AD98" s="2"/>
      <c r="AE98" s="2"/>
    </row>
    <row r="99" spans="1:31" ht="13.8" x14ac:dyDescent="0.25">
      <c r="C99" s="32"/>
      <c r="D99" s="32"/>
      <c r="E99" s="2"/>
      <c r="F99" s="2"/>
      <c r="G99" s="2"/>
      <c r="H99" s="32"/>
      <c r="I99" s="2"/>
      <c r="J99" s="2"/>
      <c r="K99" s="2"/>
      <c r="L99" s="2"/>
      <c r="M99" s="2"/>
      <c r="N99" s="32"/>
      <c r="O99" s="2"/>
      <c r="P99" s="2"/>
      <c r="Q99" s="2"/>
      <c r="R99" s="2"/>
      <c r="S99" s="2"/>
      <c r="T99" s="2"/>
      <c r="U99" s="2"/>
      <c r="V99" s="2"/>
      <c r="W99" s="2"/>
      <c r="X99" s="2"/>
      <c r="Y99" s="2"/>
      <c r="Z99" s="2"/>
      <c r="AA99" s="2"/>
      <c r="AB99" s="2"/>
      <c r="AC99" s="2"/>
      <c r="AD99" s="2"/>
      <c r="AE99" s="2"/>
    </row>
    <row r="100" spans="1:31" ht="13.8" x14ac:dyDescent="0.25">
      <c r="C100" s="32"/>
      <c r="D100" s="32"/>
      <c r="E100" s="2"/>
      <c r="F100" s="2"/>
      <c r="G100" s="2"/>
      <c r="H100" s="32"/>
      <c r="I100" s="2"/>
      <c r="J100" s="2"/>
      <c r="K100" s="2"/>
      <c r="L100" s="2"/>
      <c r="M100" s="2"/>
      <c r="N100" s="32"/>
      <c r="O100" s="2"/>
      <c r="P100" s="2"/>
      <c r="Q100" s="2"/>
      <c r="R100" s="2"/>
      <c r="S100" s="2"/>
      <c r="T100" s="2"/>
      <c r="U100" s="2"/>
      <c r="V100" s="2"/>
      <c r="W100" s="2"/>
      <c r="X100" s="2"/>
      <c r="Y100" s="2"/>
      <c r="Z100" s="2"/>
      <c r="AA100" s="2"/>
      <c r="AB100" s="2"/>
      <c r="AC100" s="2"/>
      <c r="AD100" s="2"/>
      <c r="AE100" s="2"/>
    </row>
    <row r="101" spans="1:31" ht="13.8" x14ac:dyDescent="0.25">
      <c r="A101" s="32" t="s">
        <v>106</v>
      </c>
      <c r="B101" s="32"/>
      <c r="C101" s="32" t="s">
        <v>107</v>
      </c>
      <c r="D101" s="32"/>
      <c r="E101" s="18">
        <v>0</v>
      </c>
      <c r="F101" s="18"/>
      <c r="G101" s="18">
        <v>0</v>
      </c>
      <c r="H101" s="32"/>
      <c r="I101" s="18">
        <v>0</v>
      </c>
      <c r="J101" s="18">
        <v>0</v>
      </c>
      <c r="K101" s="18">
        <v>0</v>
      </c>
      <c r="L101" s="18">
        <v>0</v>
      </c>
      <c r="M101" s="18">
        <v>0</v>
      </c>
      <c r="N101" s="18" t="e">
        <v>#VALUE!</v>
      </c>
      <c r="O101" s="18">
        <v>0</v>
      </c>
      <c r="P101" s="18">
        <v>0</v>
      </c>
      <c r="Q101" s="18">
        <v>0</v>
      </c>
      <c r="R101" s="18">
        <v>0</v>
      </c>
      <c r="S101" s="18">
        <v>0</v>
      </c>
      <c r="T101" s="18" t="e">
        <v>#VALUE!</v>
      </c>
      <c r="U101" s="18">
        <v>3816</v>
      </c>
      <c r="V101" s="18">
        <v>0</v>
      </c>
      <c r="W101" s="18">
        <v>0</v>
      </c>
      <c r="X101" s="18">
        <v>0</v>
      </c>
      <c r="Y101" s="18">
        <v>3816</v>
      </c>
      <c r="Z101" s="2"/>
      <c r="AA101" s="18">
        <v>0</v>
      </c>
      <c r="AB101" s="18">
        <v>0</v>
      </c>
      <c r="AC101" s="18">
        <v>7282</v>
      </c>
      <c r="AD101" s="18">
        <v>0</v>
      </c>
      <c r="AE101" s="18">
        <v>7282</v>
      </c>
    </row>
    <row r="102" spans="1:31" ht="13.8" x14ac:dyDescent="0.25">
      <c r="A102" s="32" t="s">
        <v>10</v>
      </c>
      <c r="C102" s="32"/>
      <c r="D102" s="32"/>
      <c r="E102" s="2"/>
      <c r="F102" s="2"/>
      <c r="G102" s="2"/>
      <c r="H102" s="32"/>
      <c r="I102" s="2"/>
      <c r="J102" s="2"/>
      <c r="K102" s="2"/>
      <c r="L102" s="2"/>
      <c r="M102" s="2"/>
      <c r="N102" s="32"/>
      <c r="O102" s="2"/>
      <c r="P102" s="2"/>
      <c r="Q102" s="2"/>
      <c r="R102" s="2"/>
      <c r="S102" s="2"/>
      <c r="T102" s="2"/>
      <c r="U102" s="2"/>
      <c r="V102" s="2"/>
      <c r="W102" s="2"/>
      <c r="X102" s="2"/>
      <c r="Y102" s="2"/>
      <c r="Z102" s="2"/>
      <c r="AA102" s="2"/>
      <c r="AB102" s="2"/>
      <c r="AC102" s="2"/>
      <c r="AD102" s="2"/>
      <c r="AE102" s="2"/>
    </row>
    <row r="103" spans="1:31" ht="13.8" x14ac:dyDescent="0.25">
      <c r="A103" s="32" t="s">
        <v>106</v>
      </c>
      <c r="B103" s="32"/>
      <c r="C103" s="32" t="s">
        <v>107</v>
      </c>
      <c r="D103" s="32"/>
      <c r="E103" s="18">
        <v>50802</v>
      </c>
      <c r="F103" s="18"/>
      <c r="G103" s="18">
        <v>160666</v>
      </c>
      <c r="H103" s="32"/>
      <c r="I103" s="18">
        <v>56604</v>
      </c>
      <c r="J103" s="18">
        <v>45458</v>
      </c>
      <c r="K103" s="18">
        <v>61472</v>
      </c>
      <c r="L103" s="18">
        <v>69592</v>
      </c>
      <c r="M103" s="18">
        <v>233126</v>
      </c>
      <c r="N103" s="18" t="e">
        <v>#VALUE!</v>
      </c>
      <c r="O103" s="18">
        <v>41893</v>
      </c>
      <c r="P103" s="18">
        <v>53132</v>
      </c>
      <c r="Q103" s="18">
        <v>50196</v>
      </c>
      <c r="R103" s="18">
        <v>72240</v>
      </c>
      <c r="S103" s="18">
        <v>217461</v>
      </c>
      <c r="T103" s="18" t="e">
        <v>#VALUE!</v>
      </c>
      <c r="U103" s="18">
        <v>54029</v>
      </c>
      <c r="V103" s="18">
        <v>49125</v>
      </c>
      <c r="W103" s="18">
        <v>44186</v>
      </c>
      <c r="X103" s="18">
        <v>66441</v>
      </c>
      <c r="Y103" s="18">
        <v>213781</v>
      </c>
      <c r="Z103" s="2"/>
      <c r="AA103" s="18">
        <v>43926</v>
      </c>
      <c r="AB103" s="18">
        <v>48951</v>
      </c>
      <c r="AC103" s="18">
        <v>45867</v>
      </c>
      <c r="AD103" s="18">
        <v>67788</v>
      </c>
      <c r="AE103" s="18">
        <v>206532</v>
      </c>
    </row>
    <row r="104" spans="1:31" ht="13.8" x14ac:dyDescent="0.25">
      <c r="C104" s="32"/>
      <c r="D104" s="32"/>
      <c r="E104" s="2">
        <v>50802</v>
      </c>
      <c r="F104" s="2"/>
      <c r="G104" s="2">
        <v>160666</v>
      </c>
      <c r="H104" s="32"/>
      <c r="I104" s="2">
        <v>56604</v>
      </c>
      <c r="J104" s="2">
        <v>45458</v>
      </c>
      <c r="K104" s="2">
        <v>61472</v>
      </c>
      <c r="L104" s="2">
        <v>69592</v>
      </c>
      <c r="M104" s="2">
        <v>233126</v>
      </c>
      <c r="N104" s="2" t="e">
        <v>#VALUE!</v>
      </c>
      <c r="O104" s="2">
        <v>41893</v>
      </c>
      <c r="P104" s="2">
        <v>53132</v>
      </c>
      <c r="Q104" s="2">
        <v>50196</v>
      </c>
      <c r="R104" s="2">
        <v>72240</v>
      </c>
      <c r="S104" s="2">
        <v>217461</v>
      </c>
      <c r="T104" s="2" t="e">
        <v>#VALUE!</v>
      </c>
      <c r="U104" s="2">
        <v>57845</v>
      </c>
      <c r="V104" s="2">
        <v>49125</v>
      </c>
      <c r="W104" s="2">
        <v>44186</v>
      </c>
      <c r="X104" s="2">
        <v>66441</v>
      </c>
      <c r="Y104" s="2">
        <v>217597</v>
      </c>
      <c r="Z104" s="2"/>
      <c r="AA104" s="2">
        <v>43926</v>
      </c>
      <c r="AB104" s="2">
        <v>48951</v>
      </c>
      <c r="AC104" s="2">
        <v>53149</v>
      </c>
      <c r="AD104" s="2">
        <v>67788</v>
      </c>
      <c r="AE104" s="2">
        <v>213814</v>
      </c>
    </row>
    <row r="105" spans="1:31" ht="13.8" x14ac:dyDescent="0.25">
      <c r="C105" s="32"/>
      <c r="D105" s="32"/>
      <c r="E105" s="2"/>
      <c r="F105" s="2"/>
      <c r="G105" s="2"/>
      <c r="H105" s="32"/>
      <c r="I105" s="2"/>
      <c r="J105" s="2"/>
      <c r="K105" s="2"/>
      <c r="L105" s="2"/>
      <c r="M105" s="2"/>
      <c r="N105" s="32"/>
      <c r="O105" s="2"/>
      <c r="P105" s="2"/>
      <c r="Q105" s="2"/>
      <c r="R105" s="2"/>
      <c r="S105" s="2"/>
      <c r="T105" s="2"/>
      <c r="U105" s="2"/>
      <c r="V105" s="2"/>
      <c r="W105" s="2"/>
      <c r="X105" s="2"/>
      <c r="Y105" s="2"/>
      <c r="Z105" s="2"/>
      <c r="AA105" s="2"/>
      <c r="AB105" s="2"/>
      <c r="AC105" s="2"/>
      <c r="AD105" s="2"/>
      <c r="AE105" s="2"/>
    </row>
    <row r="106" spans="1:31" ht="13.8" x14ac:dyDescent="0.25">
      <c r="C106" s="32"/>
      <c r="D106" s="32"/>
      <c r="E106" s="2"/>
      <c r="F106" s="2"/>
      <c r="G106" s="2"/>
      <c r="H106" s="32"/>
      <c r="I106" s="2"/>
      <c r="J106" s="2"/>
      <c r="K106" s="2"/>
      <c r="L106" s="2"/>
      <c r="M106" s="2"/>
      <c r="N106" s="32"/>
      <c r="O106" s="2"/>
      <c r="P106" s="2"/>
      <c r="Q106" s="2"/>
      <c r="R106" s="2"/>
      <c r="S106" s="2"/>
      <c r="T106" s="2"/>
      <c r="U106" s="2"/>
      <c r="V106" s="2"/>
      <c r="W106" s="2"/>
      <c r="X106" s="2"/>
      <c r="Y106" s="2"/>
      <c r="Z106" s="2"/>
      <c r="AA106" s="2"/>
      <c r="AB106" s="2"/>
      <c r="AC106" s="2"/>
      <c r="AD106" s="2"/>
      <c r="AE106" s="2"/>
    </row>
    <row r="107" spans="1:31" ht="13.8" x14ac:dyDescent="0.25">
      <c r="C107" s="32"/>
      <c r="D107" s="32"/>
      <c r="E107" s="2"/>
      <c r="F107" s="2"/>
      <c r="G107" s="2"/>
      <c r="H107" s="32"/>
      <c r="I107" s="2"/>
      <c r="J107" s="2"/>
      <c r="K107" s="2"/>
      <c r="L107" s="2"/>
      <c r="M107" s="2"/>
      <c r="N107" s="32"/>
      <c r="O107" s="2"/>
      <c r="P107" s="2"/>
      <c r="Q107" s="2"/>
      <c r="R107" s="2"/>
      <c r="S107" s="2"/>
      <c r="T107" s="2"/>
      <c r="U107" s="2"/>
      <c r="V107" s="2"/>
      <c r="W107" s="2"/>
      <c r="X107" s="2"/>
      <c r="Y107" s="2"/>
      <c r="Z107" s="2"/>
      <c r="AA107" s="2"/>
      <c r="AB107" s="2"/>
      <c r="AC107" s="2"/>
      <c r="AD107" s="2"/>
      <c r="AE107" s="2"/>
    </row>
    <row r="108" spans="1:31" ht="13.8" x14ac:dyDescent="0.25">
      <c r="C108" s="32"/>
      <c r="D108" s="32"/>
      <c r="E108" s="2"/>
      <c r="F108" s="2"/>
      <c r="G108" s="2"/>
      <c r="H108" s="32"/>
      <c r="I108" s="2"/>
      <c r="J108" s="2"/>
      <c r="K108" s="2"/>
      <c r="L108" s="2"/>
      <c r="M108" s="2"/>
      <c r="N108" s="32"/>
      <c r="O108" s="2"/>
      <c r="P108" s="2"/>
      <c r="Q108" s="2"/>
      <c r="R108" s="2"/>
      <c r="S108" s="2"/>
      <c r="T108" s="2"/>
      <c r="U108" s="2"/>
      <c r="V108" s="2"/>
      <c r="W108" s="2"/>
      <c r="X108" s="2"/>
      <c r="Y108" s="2"/>
      <c r="Z108" s="2"/>
      <c r="AA108" s="2"/>
      <c r="AB108" s="2"/>
      <c r="AC108" s="2"/>
      <c r="AD108" s="2"/>
      <c r="AE108" s="2"/>
    </row>
    <row r="109" spans="1:31" ht="13.8" x14ac:dyDescent="0.25">
      <c r="C109" s="32"/>
      <c r="D109" s="32"/>
      <c r="E109" s="2"/>
      <c r="F109" s="2"/>
      <c r="G109" s="2"/>
      <c r="H109" s="32"/>
      <c r="I109" s="2"/>
      <c r="J109" s="2"/>
      <c r="K109" s="2"/>
      <c r="L109" s="2"/>
      <c r="M109" s="2"/>
      <c r="N109" s="32"/>
      <c r="O109" s="2"/>
      <c r="P109" s="2"/>
      <c r="Q109" s="2"/>
      <c r="R109" s="2"/>
      <c r="S109" s="2"/>
      <c r="T109" s="2"/>
      <c r="U109" s="2"/>
      <c r="V109" s="2"/>
      <c r="W109" s="2"/>
      <c r="X109" s="2"/>
      <c r="Y109" s="2"/>
      <c r="Z109" s="2"/>
      <c r="AA109" s="2"/>
      <c r="AB109" s="2"/>
      <c r="AC109" s="2"/>
      <c r="AD109" s="2"/>
      <c r="AE109" s="2"/>
    </row>
    <row r="110" spans="1:31" ht="13.8" x14ac:dyDescent="0.25">
      <c r="C110" s="32"/>
      <c r="D110" s="32"/>
      <c r="E110" s="2"/>
      <c r="F110" s="2"/>
      <c r="G110" s="2"/>
      <c r="H110" s="32"/>
      <c r="I110" s="2"/>
      <c r="J110" s="2"/>
      <c r="K110" s="2"/>
      <c r="L110" s="2"/>
      <c r="M110" s="2"/>
      <c r="N110" s="32"/>
      <c r="O110" s="2"/>
      <c r="P110" s="2"/>
      <c r="Q110" s="2"/>
      <c r="R110" s="2"/>
      <c r="S110" s="2"/>
      <c r="T110" s="2"/>
      <c r="U110" s="2"/>
      <c r="V110" s="2"/>
      <c r="W110" s="2"/>
      <c r="X110" s="2"/>
      <c r="Y110" s="2"/>
      <c r="Z110" s="2"/>
      <c r="AA110" s="2"/>
      <c r="AB110" s="2"/>
      <c r="AC110" s="2"/>
      <c r="AD110" s="2"/>
      <c r="AE110" s="2"/>
    </row>
    <row r="111" spans="1:31" ht="13.8" x14ac:dyDescent="0.25">
      <c r="C111" s="32"/>
      <c r="D111" s="32"/>
      <c r="E111" s="2"/>
      <c r="F111" s="2"/>
      <c r="G111" s="2"/>
      <c r="H111" s="32"/>
      <c r="I111" s="2"/>
      <c r="J111" s="2"/>
      <c r="K111" s="2"/>
      <c r="L111" s="2"/>
      <c r="M111" s="2"/>
      <c r="N111" s="32"/>
      <c r="O111" s="2"/>
      <c r="P111" s="2"/>
      <c r="Q111" s="2"/>
      <c r="R111" s="2"/>
      <c r="S111" s="2"/>
      <c r="T111" s="2"/>
      <c r="U111" s="2"/>
      <c r="V111" s="2"/>
      <c r="W111" s="2"/>
      <c r="X111" s="2"/>
      <c r="Y111" s="2"/>
      <c r="Z111" s="2"/>
      <c r="AA111" s="2"/>
      <c r="AB111" s="2"/>
      <c r="AC111" s="2"/>
      <c r="AD111" s="2"/>
      <c r="AE111" s="2"/>
    </row>
    <row r="112" spans="1:31" ht="13.8" x14ac:dyDescent="0.25">
      <c r="C112" s="32"/>
      <c r="D112" s="32"/>
      <c r="E112" s="2"/>
      <c r="F112" s="2"/>
      <c r="G112" s="2"/>
      <c r="H112" s="32"/>
      <c r="I112" s="2"/>
      <c r="J112" s="2"/>
      <c r="K112" s="2"/>
      <c r="L112" s="2"/>
      <c r="M112" s="2"/>
      <c r="N112" s="32"/>
      <c r="O112" s="2"/>
      <c r="P112" s="2"/>
      <c r="Q112" s="2"/>
      <c r="R112" s="2"/>
      <c r="S112" s="2"/>
      <c r="T112" s="2"/>
      <c r="U112" s="2"/>
      <c r="V112" s="2"/>
      <c r="W112" s="2"/>
      <c r="X112" s="2"/>
      <c r="Y112" s="2"/>
      <c r="Z112" s="2"/>
      <c r="AA112" s="2"/>
      <c r="AB112" s="2"/>
      <c r="AC112" s="2"/>
      <c r="AD112" s="2"/>
      <c r="AE112" s="2"/>
    </row>
    <row r="113" spans="3:31" ht="13.8" x14ac:dyDescent="0.25">
      <c r="C113" s="32"/>
      <c r="D113" s="32"/>
      <c r="E113" s="2"/>
      <c r="F113" s="2"/>
      <c r="G113" s="2"/>
      <c r="H113" s="32"/>
      <c r="I113" s="2"/>
      <c r="J113" s="2"/>
      <c r="K113" s="2"/>
      <c r="L113" s="2"/>
      <c r="M113" s="2"/>
      <c r="N113" s="32"/>
      <c r="O113" s="2"/>
      <c r="P113" s="2"/>
      <c r="Q113" s="2"/>
      <c r="R113" s="2"/>
      <c r="S113" s="2"/>
      <c r="T113" s="2"/>
      <c r="U113" s="2"/>
      <c r="V113" s="2"/>
      <c r="W113" s="2"/>
      <c r="X113" s="2"/>
      <c r="Y113" s="2"/>
      <c r="Z113" s="2"/>
      <c r="AA113" s="2"/>
      <c r="AB113" s="2"/>
      <c r="AC113" s="2"/>
      <c r="AD113" s="2"/>
      <c r="AE113" s="2"/>
    </row>
    <row r="114" spans="3:31" ht="13.8" x14ac:dyDescent="0.25">
      <c r="C114" s="32"/>
      <c r="D114" s="32"/>
      <c r="E114" s="2"/>
      <c r="F114" s="2"/>
      <c r="G114" s="2"/>
      <c r="H114" s="32"/>
      <c r="I114" s="2"/>
      <c r="J114" s="2"/>
      <c r="K114" s="2"/>
      <c r="L114" s="2"/>
      <c r="M114" s="2"/>
      <c r="N114" s="32"/>
      <c r="O114" s="2"/>
      <c r="P114" s="2"/>
      <c r="Q114" s="2"/>
      <c r="R114" s="2"/>
      <c r="S114" s="2"/>
      <c r="T114" s="2"/>
      <c r="U114" s="2"/>
      <c r="V114" s="2"/>
      <c r="W114" s="2"/>
      <c r="X114" s="2"/>
      <c r="Y114" s="2"/>
      <c r="Z114" s="2"/>
      <c r="AA114" s="2"/>
      <c r="AB114" s="2"/>
      <c r="AC114" s="2"/>
      <c r="AD114" s="2"/>
      <c r="AE114" s="2"/>
    </row>
    <row r="115" spans="3:31" ht="13.8" x14ac:dyDescent="0.25">
      <c r="C115" s="32"/>
      <c r="D115" s="32"/>
      <c r="E115" s="2"/>
      <c r="F115" s="2"/>
      <c r="G115" s="2"/>
      <c r="H115" s="32"/>
      <c r="I115" s="2"/>
      <c r="J115" s="2"/>
      <c r="K115" s="2"/>
      <c r="L115" s="2"/>
      <c r="M115" s="2"/>
      <c r="N115" s="32"/>
      <c r="O115" s="2"/>
      <c r="P115" s="2"/>
      <c r="Q115" s="2"/>
      <c r="R115" s="2"/>
      <c r="S115" s="2"/>
      <c r="T115" s="2"/>
      <c r="U115" s="2"/>
      <c r="V115" s="2"/>
      <c r="W115" s="2"/>
      <c r="X115" s="2"/>
      <c r="Y115" s="2"/>
      <c r="Z115" s="2"/>
      <c r="AA115" s="2"/>
      <c r="AB115" s="2"/>
      <c r="AC115" s="2"/>
      <c r="AD115" s="2"/>
      <c r="AE115" s="2"/>
    </row>
    <row r="116" spans="3:31" ht="13.8" x14ac:dyDescent="0.25">
      <c r="C116" s="32"/>
      <c r="D116" s="32"/>
      <c r="E116" s="2"/>
      <c r="F116" s="2"/>
      <c r="G116" s="2"/>
      <c r="H116" s="32"/>
      <c r="I116" s="2"/>
      <c r="J116" s="2"/>
      <c r="K116" s="2"/>
      <c r="L116" s="2"/>
      <c r="M116" s="2"/>
      <c r="N116" s="32"/>
      <c r="O116" s="2"/>
      <c r="P116" s="2"/>
      <c r="Q116" s="2"/>
      <c r="R116" s="2"/>
      <c r="S116" s="2"/>
      <c r="T116" s="2"/>
      <c r="U116" s="2"/>
      <c r="V116" s="2"/>
      <c r="W116" s="2"/>
      <c r="X116" s="2"/>
      <c r="Y116" s="2"/>
      <c r="Z116" s="2"/>
      <c r="AA116" s="2"/>
      <c r="AB116" s="2"/>
      <c r="AC116" s="2"/>
      <c r="AD116" s="2"/>
      <c r="AE116" s="2"/>
    </row>
    <row r="117" spans="3:31" ht="13.8" x14ac:dyDescent="0.25">
      <c r="C117" s="32"/>
      <c r="D117" s="32"/>
      <c r="E117" s="2"/>
      <c r="F117" s="2"/>
      <c r="G117" s="2"/>
      <c r="H117" s="32"/>
      <c r="I117" s="2"/>
      <c r="J117" s="2"/>
      <c r="K117" s="2"/>
      <c r="L117" s="2"/>
      <c r="M117" s="2"/>
      <c r="N117" s="32"/>
      <c r="O117" s="2"/>
      <c r="P117" s="2"/>
      <c r="Q117" s="2"/>
      <c r="R117" s="2"/>
      <c r="S117" s="2"/>
      <c r="T117" s="2"/>
      <c r="U117" s="2"/>
      <c r="V117" s="2"/>
      <c r="W117" s="2"/>
      <c r="X117" s="2"/>
      <c r="Y117" s="2"/>
      <c r="Z117" s="2"/>
      <c r="AA117" s="2"/>
      <c r="AB117" s="2"/>
      <c r="AC117" s="2"/>
      <c r="AD117" s="2"/>
      <c r="AE117" s="2"/>
    </row>
    <row r="118" spans="3:31" ht="13.8" x14ac:dyDescent="0.25">
      <c r="C118" s="32"/>
      <c r="D118" s="32"/>
      <c r="E118" s="2"/>
      <c r="F118" s="2"/>
      <c r="G118" s="2"/>
      <c r="H118" s="32"/>
      <c r="I118" s="2"/>
      <c r="J118" s="2"/>
      <c r="K118" s="2"/>
      <c r="L118" s="2"/>
      <c r="M118" s="2"/>
      <c r="N118" s="32"/>
      <c r="O118" s="2"/>
      <c r="P118" s="2"/>
      <c r="Q118" s="2"/>
      <c r="R118" s="2"/>
      <c r="S118" s="2"/>
      <c r="T118" s="2"/>
      <c r="U118" s="2"/>
      <c r="V118" s="2"/>
      <c r="W118" s="2"/>
      <c r="X118" s="2"/>
      <c r="Y118" s="2"/>
      <c r="Z118" s="2"/>
      <c r="AA118" s="2"/>
      <c r="AB118" s="2"/>
      <c r="AC118" s="2"/>
      <c r="AD118" s="2"/>
      <c r="AE118" s="2"/>
    </row>
    <row r="119" spans="3:31" ht="13.8" x14ac:dyDescent="0.25">
      <c r="C119" s="32"/>
      <c r="D119" s="32"/>
      <c r="E119" s="2"/>
      <c r="F119" s="2"/>
      <c r="G119" s="2"/>
      <c r="H119" s="32"/>
      <c r="I119" s="2"/>
      <c r="J119" s="2"/>
      <c r="K119" s="2"/>
      <c r="L119" s="2"/>
      <c r="M119" s="2"/>
      <c r="N119" s="32"/>
      <c r="O119" s="2"/>
      <c r="P119" s="2"/>
      <c r="Q119" s="2"/>
      <c r="R119" s="2"/>
      <c r="S119" s="2"/>
      <c r="T119" s="2"/>
      <c r="U119" s="2"/>
      <c r="V119" s="2"/>
      <c r="W119" s="2"/>
      <c r="X119" s="2"/>
      <c r="Y119" s="2"/>
      <c r="Z119" s="2"/>
      <c r="AA119" s="2"/>
      <c r="AB119" s="2"/>
      <c r="AC119" s="2"/>
      <c r="AD119" s="2"/>
      <c r="AE119" s="2"/>
    </row>
    <row r="120" spans="3:31" ht="13.8" x14ac:dyDescent="0.25">
      <c r="C120" s="32"/>
      <c r="D120" s="32"/>
      <c r="E120" s="2"/>
      <c r="F120" s="2"/>
      <c r="G120" s="2"/>
      <c r="H120" s="32"/>
      <c r="I120" s="2"/>
      <c r="J120" s="2"/>
      <c r="K120" s="2"/>
      <c r="L120" s="2"/>
      <c r="M120" s="2"/>
      <c r="N120" s="32"/>
      <c r="O120" s="2"/>
      <c r="P120" s="2"/>
      <c r="Q120" s="2"/>
      <c r="R120" s="2"/>
      <c r="S120" s="2"/>
      <c r="T120" s="2"/>
      <c r="U120" s="2"/>
      <c r="V120" s="2"/>
      <c r="W120" s="2"/>
      <c r="X120" s="2"/>
      <c r="Y120" s="2"/>
      <c r="Z120" s="2"/>
      <c r="AA120" s="2"/>
      <c r="AB120" s="2"/>
      <c r="AC120" s="2"/>
      <c r="AD120" s="2"/>
      <c r="AE120" s="2"/>
    </row>
    <row r="121" spans="3:31" ht="13.8" x14ac:dyDescent="0.25">
      <c r="C121" s="32"/>
      <c r="D121" s="32"/>
      <c r="E121" s="2"/>
      <c r="F121" s="32"/>
      <c r="G121" s="2"/>
      <c r="H121" s="32"/>
      <c r="I121" s="2"/>
      <c r="J121" s="32"/>
      <c r="K121" s="2"/>
      <c r="L121" s="2"/>
      <c r="M121" s="2"/>
      <c r="N121" s="32"/>
      <c r="O121" s="2"/>
      <c r="P121" s="32"/>
      <c r="Q121" s="2"/>
      <c r="R121" s="2"/>
      <c r="S121" s="2"/>
      <c r="T121" s="2"/>
      <c r="U121" s="2"/>
      <c r="V121" s="2"/>
      <c r="W121" s="2"/>
      <c r="X121" s="2"/>
      <c r="Y121" s="2"/>
      <c r="Z121" s="2"/>
      <c r="AA121" s="2"/>
      <c r="AB121" s="2"/>
      <c r="AC121" s="2"/>
      <c r="AD121" s="2"/>
      <c r="AE121" s="2"/>
    </row>
    <row r="122" spans="3:31" ht="13.8" x14ac:dyDescent="0.25">
      <c r="C122" s="32"/>
      <c r="D122" s="32"/>
      <c r="E122" s="2"/>
      <c r="F122" s="32"/>
      <c r="G122" s="2"/>
      <c r="H122" s="32"/>
      <c r="I122" s="2"/>
      <c r="J122" s="32"/>
      <c r="K122" s="2"/>
      <c r="L122" s="2"/>
      <c r="M122" s="2"/>
      <c r="N122" s="32"/>
      <c r="O122" s="2"/>
      <c r="P122" s="32"/>
      <c r="Q122" s="2"/>
      <c r="R122" s="2"/>
      <c r="S122" s="2"/>
      <c r="T122" s="2"/>
      <c r="U122" s="2"/>
      <c r="V122" s="2"/>
      <c r="W122" s="2"/>
      <c r="X122" s="2"/>
      <c r="Y122" s="2"/>
      <c r="Z122" s="2"/>
      <c r="AA122" s="2"/>
      <c r="AB122" s="2"/>
      <c r="AC122" s="2"/>
      <c r="AD122" s="2"/>
      <c r="AE122" s="2"/>
    </row>
    <row r="123" spans="3:31" ht="13.8" x14ac:dyDescent="0.25">
      <c r="C123" s="32"/>
      <c r="D123" s="32"/>
      <c r="E123" s="2"/>
      <c r="F123" s="32"/>
      <c r="G123" s="2"/>
      <c r="H123" s="32"/>
      <c r="I123" s="2"/>
      <c r="J123" s="32"/>
      <c r="K123" s="2"/>
      <c r="L123" s="2"/>
      <c r="M123" s="2"/>
      <c r="N123" s="32"/>
      <c r="O123" s="2"/>
      <c r="P123" s="32"/>
      <c r="Q123" s="2"/>
      <c r="R123" s="2"/>
      <c r="S123" s="2"/>
      <c r="T123" s="2"/>
      <c r="U123" s="2"/>
      <c r="V123" s="2"/>
      <c r="W123" s="2"/>
      <c r="X123" s="2"/>
      <c r="Y123" s="2"/>
      <c r="Z123" s="2"/>
      <c r="AA123" s="2"/>
      <c r="AB123" s="2"/>
      <c r="AC123" s="2"/>
      <c r="AD123" s="2"/>
      <c r="AE123" s="2"/>
    </row>
    <row r="124" spans="3:31" ht="13.8" x14ac:dyDescent="0.25">
      <c r="C124" s="32"/>
      <c r="D124" s="32"/>
      <c r="E124" s="2"/>
      <c r="F124" s="32"/>
      <c r="G124" s="2"/>
      <c r="H124" s="32"/>
      <c r="I124" s="2"/>
      <c r="J124" s="32"/>
      <c r="K124" s="2"/>
      <c r="L124" s="2"/>
      <c r="M124" s="2"/>
      <c r="N124" s="32"/>
      <c r="O124" s="2"/>
      <c r="P124" s="32"/>
      <c r="Q124" s="2"/>
      <c r="R124" s="2"/>
      <c r="S124" s="2"/>
      <c r="T124" s="2"/>
      <c r="U124" s="2"/>
      <c r="V124" s="2"/>
      <c r="W124" s="2"/>
      <c r="X124" s="2"/>
      <c r="Y124" s="2"/>
      <c r="Z124" s="2"/>
      <c r="AA124" s="2"/>
      <c r="AB124" s="2"/>
      <c r="AC124" s="2"/>
      <c r="AD124" s="2"/>
      <c r="AE124" s="2"/>
    </row>
    <row r="125" spans="3:31" ht="13.8" x14ac:dyDescent="0.25">
      <c r="C125" s="32"/>
      <c r="D125" s="32"/>
      <c r="E125" s="2"/>
      <c r="F125" s="32"/>
      <c r="G125" s="2"/>
      <c r="H125" s="32"/>
      <c r="I125" s="2"/>
      <c r="J125" s="32"/>
      <c r="K125" s="2"/>
      <c r="L125" s="2"/>
      <c r="M125" s="2"/>
      <c r="N125" s="32"/>
      <c r="O125" s="2"/>
      <c r="P125" s="32"/>
      <c r="Q125" s="2"/>
      <c r="R125" s="2"/>
      <c r="S125" s="2"/>
      <c r="T125" s="2"/>
      <c r="U125" s="2"/>
      <c r="V125" s="2"/>
      <c r="W125" s="2"/>
      <c r="X125" s="2"/>
      <c r="Y125" s="2"/>
      <c r="Z125" s="2"/>
      <c r="AA125" s="2"/>
      <c r="AB125" s="2"/>
      <c r="AC125" s="2"/>
      <c r="AD125" s="2"/>
      <c r="AE125" s="2"/>
    </row>
    <row r="126" spans="3:31" ht="13.8" x14ac:dyDescent="0.25">
      <c r="C126" s="32"/>
      <c r="D126" s="32"/>
      <c r="E126" s="2"/>
      <c r="F126" s="32"/>
      <c r="G126" s="2"/>
      <c r="H126" s="32"/>
      <c r="I126" s="2"/>
      <c r="J126" s="32"/>
      <c r="K126" s="2"/>
      <c r="L126" s="2"/>
      <c r="M126" s="2"/>
      <c r="N126" s="32"/>
      <c r="O126" s="2"/>
      <c r="P126" s="32"/>
      <c r="Q126" s="2"/>
      <c r="R126" s="2"/>
      <c r="S126" s="2"/>
      <c r="T126" s="2"/>
      <c r="U126" s="2"/>
      <c r="V126" s="2"/>
      <c r="W126" s="2"/>
      <c r="X126" s="2"/>
      <c r="Y126" s="2"/>
      <c r="Z126" s="2"/>
      <c r="AA126" s="2"/>
      <c r="AB126" s="2"/>
      <c r="AC126" s="2"/>
      <c r="AD126" s="2"/>
      <c r="AE126" s="2"/>
    </row>
    <row r="127" spans="3:31" ht="13.8" x14ac:dyDescent="0.25">
      <c r="C127" s="32"/>
      <c r="D127" s="32"/>
      <c r="E127" s="2"/>
      <c r="F127" s="32"/>
      <c r="G127" s="2"/>
      <c r="H127" s="32"/>
      <c r="I127" s="2"/>
      <c r="J127" s="32"/>
      <c r="K127" s="2"/>
      <c r="L127" s="2"/>
      <c r="M127" s="2"/>
      <c r="N127" s="32"/>
      <c r="O127" s="2"/>
      <c r="P127" s="32"/>
      <c r="Q127" s="2"/>
      <c r="R127" s="2"/>
      <c r="S127" s="2"/>
      <c r="T127" s="2"/>
      <c r="U127" s="2"/>
      <c r="V127" s="2"/>
      <c r="W127" s="2"/>
      <c r="X127" s="2"/>
      <c r="Y127" s="2"/>
      <c r="Z127" s="2"/>
      <c r="AA127" s="2"/>
      <c r="AB127" s="2"/>
      <c r="AC127" s="2"/>
      <c r="AD127" s="2"/>
      <c r="AE127" s="2"/>
    </row>
    <row r="128" spans="3:31" ht="13.8" x14ac:dyDescent="0.25">
      <c r="C128" s="32"/>
      <c r="D128" s="32"/>
      <c r="E128" s="2"/>
      <c r="F128" s="32"/>
      <c r="G128" s="2"/>
      <c r="H128" s="32"/>
      <c r="I128" s="2"/>
      <c r="J128" s="32"/>
      <c r="K128" s="2"/>
      <c r="L128" s="2"/>
      <c r="M128" s="2"/>
      <c r="N128" s="32"/>
      <c r="O128" s="2"/>
      <c r="P128" s="32"/>
      <c r="Q128" s="2"/>
      <c r="R128" s="2"/>
      <c r="S128" s="2"/>
      <c r="T128" s="2"/>
      <c r="U128" s="2"/>
      <c r="V128" s="2"/>
      <c r="W128" s="2"/>
      <c r="X128" s="2"/>
      <c r="Y128" s="2"/>
      <c r="Z128" s="2"/>
      <c r="AA128" s="2"/>
      <c r="AB128" s="2"/>
      <c r="AC128" s="2"/>
      <c r="AD128" s="2"/>
      <c r="AE128" s="2"/>
    </row>
    <row r="129" spans="3:31" ht="13.8" x14ac:dyDescent="0.25">
      <c r="C129" s="32"/>
      <c r="D129" s="32"/>
      <c r="E129" s="2"/>
      <c r="F129" s="32"/>
      <c r="G129" s="2"/>
      <c r="H129" s="32"/>
      <c r="I129" s="2"/>
      <c r="J129" s="32"/>
      <c r="K129" s="2"/>
      <c r="L129" s="2"/>
      <c r="M129" s="2"/>
      <c r="N129" s="32"/>
      <c r="O129" s="2"/>
      <c r="P129" s="32"/>
      <c r="Q129" s="2"/>
      <c r="R129" s="2"/>
      <c r="S129" s="2"/>
      <c r="T129" s="2"/>
      <c r="U129" s="2"/>
      <c r="V129" s="2"/>
      <c r="W129" s="2"/>
      <c r="X129" s="2"/>
      <c r="Y129" s="2"/>
      <c r="Z129" s="2"/>
      <c r="AA129" s="2"/>
      <c r="AB129" s="2"/>
      <c r="AC129" s="2"/>
      <c r="AD129" s="2"/>
      <c r="AE129" s="2"/>
    </row>
    <row r="130" spans="3:31" ht="13.8" x14ac:dyDescent="0.25">
      <c r="C130" s="32"/>
      <c r="D130" s="32"/>
      <c r="E130" s="2"/>
      <c r="F130" s="32"/>
      <c r="G130" s="2"/>
      <c r="H130" s="32"/>
      <c r="I130" s="2"/>
      <c r="J130" s="32"/>
      <c r="K130" s="2"/>
      <c r="L130" s="2"/>
      <c r="M130" s="2"/>
      <c r="N130" s="32"/>
      <c r="O130" s="2"/>
      <c r="P130" s="32"/>
      <c r="Q130" s="2"/>
      <c r="R130" s="2"/>
      <c r="S130" s="2"/>
      <c r="T130" s="2"/>
      <c r="U130" s="2"/>
      <c r="V130" s="2"/>
      <c r="W130" s="2"/>
      <c r="X130" s="2"/>
      <c r="Y130" s="2"/>
      <c r="Z130" s="2"/>
      <c r="AA130" s="2"/>
      <c r="AB130" s="2"/>
      <c r="AC130" s="2"/>
      <c r="AD130" s="2"/>
      <c r="AE130" s="2"/>
    </row>
    <row r="131" spans="3:31" ht="13.8" x14ac:dyDescent="0.25">
      <c r="C131" s="32"/>
      <c r="D131" s="32"/>
      <c r="E131" s="2"/>
      <c r="F131" s="32"/>
      <c r="G131" s="2"/>
      <c r="H131" s="32"/>
      <c r="I131" s="2"/>
      <c r="J131" s="32"/>
      <c r="K131" s="2"/>
      <c r="L131" s="2"/>
      <c r="M131" s="2"/>
      <c r="N131" s="32"/>
      <c r="O131" s="2"/>
      <c r="P131" s="32"/>
      <c r="Q131" s="2"/>
      <c r="R131" s="2"/>
      <c r="S131" s="2"/>
      <c r="T131" s="2"/>
      <c r="U131" s="2"/>
      <c r="V131" s="2"/>
      <c r="W131" s="2"/>
      <c r="X131" s="2"/>
      <c r="Y131" s="2"/>
      <c r="Z131" s="2"/>
      <c r="AA131" s="2"/>
      <c r="AB131" s="2"/>
      <c r="AC131" s="2"/>
      <c r="AD131" s="2"/>
      <c r="AE131" s="2"/>
    </row>
    <row r="132" spans="3:31" ht="13.8" x14ac:dyDescent="0.25">
      <c r="C132" s="32"/>
      <c r="D132" s="32"/>
      <c r="E132" s="2"/>
      <c r="F132" s="32"/>
      <c r="G132" s="2"/>
      <c r="H132" s="32"/>
      <c r="I132" s="2"/>
      <c r="J132" s="32"/>
      <c r="K132" s="2"/>
      <c r="L132" s="2"/>
      <c r="M132" s="2"/>
      <c r="N132" s="32"/>
      <c r="O132" s="2"/>
      <c r="P132" s="32"/>
      <c r="Q132" s="2"/>
      <c r="R132" s="2"/>
      <c r="S132" s="2"/>
      <c r="T132" s="2"/>
      <c r="U132" s="2"/>
      <c r="V132" s="2"/>
      <c r="W132" s="2"/>
      <c r="X132" s="2"/>
      <c r="Y132" s="2"/>
      <c r="Z132" s="2"/>
      <c r="AA132" s="2"/>
      <c r="AB132" s="2"/>
      <c r="AC132" s="2"/>
      <c r="AD132" s="2"/>
      <c r="AE132" s="2"/>
    </row>
    <row r="133" spans="3:31" ht="13.8" x14ac:dyDescent="0.25">
      <c r="C133" s="32"/>
      <c r="D133" s="32"/>
      <c r="E133" s="2"/>
      <c r="F133" s="32"/>
      <c r="G133" s="2"/>
      <c r="H133" s="32"/>
      <c r="I133" s="2"/>
      <c r="J133" s="32"/>
      <c r="K133" s="2"/>
      <c r="L133" s="2"/>
      <c r="M133" s="2"/>
      <c r="N133" s="32"/>
      <c r="O133" s="2"/>
      <c r="P133" s="32"/>
      <c r="Q133" s="2"/>
      <c r="R133" s="2"/>
      <c r="S133" s="2"/>
      <c r="T133" s="2"/>
      <c r="U133" s="2"/>
      <c r="V133" s="2"/>
      <c r="W133" s="2"/>
      <c r="X133" s="2"/>
      <c r="Y133" s="2"/>
      <c r="Z133" s="2"/>
      <c r="AA133" s="2"/>
      <c r="AB133" s="2"/>
      <c r="AC133" s="2"/>
      <c r="AD133" s="2"/>
      <c r="AE133" s="2"/>
    </row>
    <row r="134" spans="3:31" ht="13.8" x14ac:dyDescent="0.25">
      <c r="C134" s="32"/>
      <c r="D134" s="32"/>
      <c r="E134" s="2"/>
      <c r="F134" s="32"/>
      <c r="G134" s="2"/>
      <c r="H134" s="32"/>
      <c r="I134" s="2"/>
      <c r="J134" s="32"/>
      <c r="K134" s="2"/>
      <c r="L134" s="2"/>
      <c r="M134" s="2"/>
      <c r="N134" s="32"/>
      <c r="O134" s="2"/>
      <c r="P134" s="32"/>
      <c r="Q134" s="2"/>
      <c r="R134" s="2"/>
      <c r="S134" s="2"/>
      <c r="T134" s="2"/>
      <c r="U134" s="2"/>
      <c r="V134" s="2"/>
      <c r="W134" s="2"/>
      <c r="X134" s="2"/>
      <c r="Y134" s="2"/>
      <c r="Z134" s="2"/>
      <c r="AA134" s="2"/>
      <c r="AB134" s="2"/>
      <c r="AC134" s="2"/>
      <c r="AD134" s="2"/>
      <c r="AE134" s="2"/>
    </row>
    <row r="135" spans="3:31" ht="13.8" x14ac:dyDescent="0.25">
      <c r="C135" s="32"/>
      <c r="D135" s="32"/>
      <c r="E135" s="2"/>
      <c r="F135" s="32"/>
      <c r="G135" s="2"/>
      <c r="H135" s="32"/>
      <c r="I135" s="2"/>
      <c r="J135" s="32"/>
      <c r="K135" s="2"/>
      <c r="L135" s="2"/>
      <c r="M135" s="2"/>
      <c r="N135" s="32"/>
      <c r="O135" s="2"/>
      <c r="P135" s="32"/>
      <c r="Q135" s="2"/>
      <c r="R135" s="2"/>
      <c r="S135" s="2"/>
      <c r="T135" s="2"/>
      <c r="U135" s="2"/>
      <c r="V135" s="2"/>
      <c r="W135" s="2"/>
      <c r="X135" s="2"/>
      <c r="Y135" s="2"/>
      <c r="Z135" s="2"/>
      <c r="AA135" s="2"/>
      <c r="AB135" s="2"/>
      <c r="AC135" s="2"/>
      <c r="AD135" s="2"/>
      <c r="AE135" s="2"/>
    </row>
    <row r="136" spans="3:31" ht="13.8" x14ac:dyDescent="0.25">
      <c r="C136" s="32"/>
      <c r="D136" s="32"/>
      <c r="E136" s="2"/>
      <c r="F136" s="32"/>
      <c r="G136" s="2"/>
      <c r="H136" s="32"/>
      <c r="I136" s="2"/>
      <c r="J136" s="32"/>
      <c r="K136" s="2"/>
      <c r="L136" s="2"/>
      <c r="M136" s="2"/>
      <c r="N136" s="32"/>
      <c r="O136" s="2"/>
      <c r="P136" s="32"/>
      <c r="Q136" s="2"/>
      <c r="R136" s="2"/>
      <c r="S136" s="2"/>
      <c r="T136" s="2"/>
      <c r="U136" s="2"/>
      <c r="V136" s="2"/>
      <c r="W136" s="2"/>
      <c r="X136" s="2"/>
      <c r="Y136" s="2"/>
      <c r="Z136" s="2"/>
      <c r="AA136" s="2"/>
      <c r="AB136" s="2"/>
      <c r="AC136" s="2"/>
      <c r="AD136" s="2"/>
      <c r="AE136" s="2"/>
    </row>
    <row r="137" spans="3:31" ht="13.8" x14ac:dyDescent="0.25">
      <c r="C137" s="32"/>
      <c r="D137" s="32"/>
      <c r="E137" s="2"/>
      <c r="F137" s="32"/>
      <c r="G137" s="2"/>
      <c r="H137" s="32"/>
      <c r="I137" s="2"/>
      <c r="J137" s="32"/>
      <c r="K137" s="2"/>
      <c r="L137" s="2"/>
      <c r="M137" s="2"/>
      <c r="N137" s="32"/>
      <c r="O137" s="2"/>
      <c r="P137" s="32"/>
      <c r="Q137" s="2"/>
      <c r="R137" s="2"/>
      <c r="S137" s="2"/>
      <c r="T137" s="2"/>
      <c r="U137" s="2"/>
      <c r="V137" s="2"/>
      <c r="W137" s="2"/>
      <c r="X137" s="2"/>
      <c r="Y137" s="2"/>
      <c r="Z137" s="2"/>
      <c r="AA137" s="2"/>
      <c r="AB137" s="2"/>
      <c r="AC137" s="2"/>
      <c r="AD137" s="2"/>
      <c r="AE137" s="2"/>
    </row>
    <row r="138" spans="3:31" ht="13.8" x14ac:dyDescent="0.25">
      <c r="C138" s="32"/>
      <c r="D138" s="32"/>
      <c r="E138" s="2"/>
      <c r="F138" s="32"/>
      <c r="G138" s="2"/>
      <c r="H138" s="32"/>
      <c r="I138" s="2"/>
      <c r="J138" s="32"/>
      <c r="K138" s="2"/>
      <c r="L138" s="2"/>
      <c r="M138" s="2"/>
      <c r="N138" s="32"/>
      <c r="O138" s="2"/>
      <c r="P138" s="32"/>
      <c r="Q138" s="2"/>
      <c r="R138" s="2"/>
      <c r="S138" s="2"/>
      <c r="T138" s="2"/>
      <c r="U138" s="2"/>
      <c r="V138" s="2"/>
      <c r="W138" s="2"/>
      <c r="X138" s="2"/>
      <c r="Y138" s="2"/>
      <c r="Z138" s="2"/>
      <c r="AA138" s="2"/>
      <c r="AB138" s="2"/>
      <c r="AC138" s="2"/>
      <c r="AD138" s="2"/>
      <c r="AE138" s="2"/>
    </row>
    <row r="139" spans="3:31" ht="13.8" x14ac:dyDescent="0.25">
      <c r="C139" s="32"/>
      <c r="D139" s="32"/>
      <c r="E139" s="2"/>
      <c r="F139" s="32"/>
      <c r="G139" s="2"/>
      <c r="H139" s="32"/>
      <c r="I139" s="2"/>
      <c r="J139" s="32"/>
      <c r="K139" s="2"/>
      <c r="L139" s="2"/>
      <c r="M139" s="2"/>
      <c r="N139" s="32"/>
      <c r="O139" s="2"/>
      <c r="P139" s="32"/>
      <c r="Q139" s="2"/>
      <c r="R139" s="2"/>
      <c r="S139" s="2"/>
      <c r="T139" s="2"/>
      <c r="U139" s="2"/>
      <c r="V139" s="2"/>
      <c r="W139" s="2"/>
      <c r="X139" s="2"/>
      <c r="Y139" s="2"/>
      <c r="Z139" s="2"/>
      <c r="AA139" s="2"/>
      <c r="AB139" s="2"/>
      <c r="AC139" s="2"/>
      <c r="AD139" s="2"/>
      <c r="AE139" s="2"/>
    </row>
    <row r="140" spans="3:31" ht="13.8" x14ac:dyDescent="0.25">
      <c r="C140" s="32"/>
      <c r="D140" s="32"/>
      <c r="E140" s="2"/>
      <c r="F140" s="32"/>
      <c r="G140" s="2"/>
      <c r="H140" s="32"/>
      <c r="I140" s="2"/>
      <c r="J140" s="32"/>
      <c r="K140" s="2"/>
      <c r="L140" s="2"/>
      <c r="M140" s="2"/>
      <c r="N140" s="32"/>
      <c r="O140" s="2"/>
      <c r="P140" s="32"/>
      <c r="Q140" s="2"/>
      <c r="R140" s="2"/>
      <c r="S140" s="2"/>
      <c r="T140" s="2"/>
      <c r="U140" s="2"/>
      <c r="V140" s="2"/>
      <c r="W140" s="2"/>
      <c r="X140" s="2"/>
      <c r="Y140" s="2"/>
      <c r="Z140" s="2"/>
      <c r="AA140" s="2"/>
      <c r="AB140" s="2"/>
      <c r="AC140" s="2"/>
      <c r="AD140" s="2"/>
      <c r="AE140" s="2"/>
    </row>
    <row r="141" spans="3:31" ht="13.8" x14ac:dyDescent="0.25">
      <c r="C141" s="32"/>
      <c r="D141" s="32"/>
      <c r="E141" s="2"/>
      <c r="F141" s="32"/>
      <c r="G141" s="2"/>
      <c r="H141" s="32"/>
      <c r="I141" s="2"/>
      <c r="J141" s="32"/>
      <c r="K141" s="2"/>
      <c r="L141" s="2"/>
      <c r="M141" s="2"/>
      <c r="N141" s="32"/>
      <c r="O141" s="2"/>
      <c r="P141" s="32"/>
      <c r="Q141" s="2"/>
      <c r="R141" s="2"/>
      <c r="S141" s="2"/>
      <c r="T141" s="2"/>
      <c r="U141" s="2"/>
      <c r="V141" s="2"/>
      <c r="W141" s="2"/>
      <c r="X141" s="2"/>
      <c r="Y141" s="2"/>
      <c r="Z141" s="2"/>
      <c r="AA141" s="2"/>
      <c r="AB141" s="2"/>
      <c r="AC141" s="2"/>
      <c r="AD141" s="2"/>
      <c r="AE141" s="2"/>
    </row>
    <row r="142" spans="3:31" ht="13.8" x14ac:dyDescent="0.25">
      <c r="C142" s="32"/>
      <c r="D142" s="32"/>
      <c r="E142" s="2"/>
      <c r="F142" s="32"/>
      <c r="G142" s="2"/>
      <c r="H142" s="32"/>
      <c r="I142" s="2"/>
      <c r="J142" s="32"/>
      <c r="K142" s="2"/>
      <c r="L142" s="2"/>
      <c r="M142" s="2"/>
      <c r="N142" s="32"/>
      <c r="O142" s="2"/>
      <c r="P142" s="32"/>
      <c r="Q142" s="2"/>
      <c r="R142" s="2"/>
      <c r="S142" s="2"/>
      <c r="T142" s="2"/>
      <c r="U142" s="2"/>
      <c r="V142" s="2"/>
      <c r="W142" s="2"/>
      <c r="X142" s="2"/>
      <c r="Y142" s="2"/>
      <c r="Z142" s="2"/>
      <c r="AA142" s="2"/>
      <c r="AB142" s="2"/>
      <c r="AC142" s="2"/>
      <c r="AD142" s="2"/>
      <c r="AE142" s="2"/>
    </row>
    <row r="143" spans="3:31" ht="13.8" x14ac:dyDescent="0.25">
      <c r="C143" s="32"/>
      <c r="D143" s="32"/>
      <c r="E143" s="2"/>
      <c r="F143" s="32"/>
      <c r="G143" s="2"/>
      <c r="H143" s="32"/>
      <c r="I143" s="2"/>
      <c r="J143" s="32"/>
      <c r="K143" s="2"/>
      <c r="L143" s="2"/>
      <c r="M143" s="2"/>
      <c r="N143" s="32"/>
      <c r="O143" s="2"/>
      <c r="P143" s="32"/>
      <c r="Q143" s="2"/>
      <c r="R143" s="2"/>
      <c r="S143" s="2"/>
      <c r="T143" s="2"/>
      <c r="U143" s="2"/>
      <c r="V143" s="2"/>
      <c r="W143" s="2"/>
      <c r="X143" s="2"/>
      <c r="Y143" s="2"/>
      <c r="Z143" s="2"/>
      <c r="AA143" s="2"/>
      <c r="AB143" s="2"/>
      <c r="AC143" s="2"/>
      <c r="AD143" s="2"/>
      <c r="AE143" s="2"/>
    </row>
    <row r="144" spans="3:31" ht="13.8" x14ac:dyDescent="0.25">
      <c r="C144" s="32"/>
      <c r="D144" s="32"/>
      <c r="E144" s="2"/>
      <c r="F144" s="32"/>
      <c r="G144" s="2"/>
      <c r="H144" s="32"/>
      <c r="I144" s="2"/>
      <c r="J144" s="32"/>
      <c r="K144" s="2"/>
      <c r="L144" s="2"/>
      <c r="M144" s="2"/>
      <c r="N144" s="32"/>
      <c r="O144" s="2"/>
      <c r="P144" s="32"/>
      <c r="Q144" s="2"/>
      <c r="R144" s="2"/>
      <c r="S144" s="2"/>
      <c r="T144" s="2"/>
      <c r="U144" s="2"/>
      <c r="V144" s="2"/>
      <c r="W144" s="2"/>
      <c r="X144" s="2"/>
      <c r="Y144" s="2"/>
      <c r="Z144" s="2"/>
      <c r="AA144" s="2"/>
      <c r="AB144" s="2"/>
      <c r="AC144" s="2"/>
      <c r="AD144" s="2"/>
      <c r="AE144" s="2"/>
    </row>
    <row r="145" spans="3:31" ht="13.8" x14ac:dyDescent="0.25">
      <c r="C145" s="32"/>
      <c r="D145" s="32"/>
      <c r="E145" s="2"/>
      <c r="F145" s="32"/>
      <c r="G145" s="2"/>
      <c r="H145" s="32"/>
      <c r="I145" s="2"/>
      <c r="J145" s="32"/>
      <c r="K145" s="2"/>
      <c r="L145" s="2"/>
      <c r="M145" s="2"/>
      <c r="N145" s="32"/>
      <c r="O145" s="2"/>
      <c r="P145" s="32"/>
      <c r="Q145" s="2"/>
      <c r="R145" s="2"/>
      <c r="S145" s="2"/>
      <c r="T145" s="2"/>
      <c r="U145" s="2"/>
      <c r="V145" s="2"/>
      <c r="W145" s="2"/>
      <c r="X145" s="2"/>
      <c r="Y145" s="2"/>
      <c r="Z145" s="2"/>
      <c r="AA145" s="2"/>
      <c r="AB145" s="2"/>
      <c r="AC145" s="2"/>
      <c r="AD145" s="2"/>
      <c r="AE145" s="2"/>
    </row>
    <row r="146" spans="3:31" ht="13.8" x14ac:dyDescent="0.25">
      <c r="C146" s="32"/>
      <c r="D146" s="32"/>
      <c r="E146" s="2"/>
      <c r="F146" s="32"/>
      <c r="G146" s="2"/>
      <c r="H146" s="32"/>
      <c r="I146" s="2"/>
      <c r="J146" s="32"/>
      <c r="K146" s="2"/>
      <c r="L146" s="2"/>
      <c r="M146" s="2"/>
      <c r="N146" s="32"/>
      <c r="O146" s="2"/>
      <c r="P146" s="32"/>
      <c r="Q146" s="2"/>
      <c r="R146" s="2"/>
      <c r="S146" s="2"/>
      <c r="T146" s="2"/>
      <c r="U146" s="2"/>
      <c r="V146" s="2"/>
      <c r="W146" s="2"/>
      <c r="X146" s="2"/>
      <c r="Y146" s="2"/>
      <c r="Z146" s="2"/>
      <c r="AA146" s="2"/>
      <c r="AB146" s="2"/>
      <c r="AC146" s="2"/>
      <c r="AD146" s="2"/>
      <c r="AE146" s="2"/>
    </row>
    <row r="147" spans="3:31" ht="13.8" x14ac:dyDescent="0.25">
      <c r="C147" s="32"/>
      <c r="D147" s="32"/>
      <c r="E147" s="2"/>
      <c r="F147" s="32"/>
      <c r="G147" s="2"/>
      <c r="H147" s="32"/>
      <c r="I147" s="2"/>
      <c r="J147" s="32"/>
      <c r="K147" s="2"/>
      <c r="L147" s="2"/>
      <c r="M147" s="2"/>
      <c r="N147" s="32"/>
      <c r="O147" s="2"/>
      <c r="P147" s="32"/>
      <c r="Q147" s="2"/>
      <c r="R147" s="2"/>
      <c r="S147" s="2"/>
      <c r="T147" s="2"/>
      <c r="U147" s="2"/>
      <c r="V147" s="2"/>
      <c r="W147" s="2"/>
      <c r="X147" s="2"/>
      <c r="Y147" s="2"/>
      <c r="Z147" s="2"/>
      <c r="AA147" s="2"/>
      <c r="AB147" s="2"/>
      <c r="AC147" s="2"/>
      <c r="AD147" s="2"/>
      <c r="AE147" s="2"/>
    </row>
    <row r="148" spans="3:31" ht="13.8" x14ac:dyDescent="0.25">
      <c r="C148" s="32"/>
      <c r="D148" s="32"/>
      <c r="E148" s="2"/>
      <c r="F148" s="32"/>
      <c r="G148" s="2"/>
      <c r="H148" s="32"/>
      <c r="I148" s="2"/>
      <c r="J148" s="32"/>
      <c r="K148" s="2"/>
      <c r="L148" s="2"/>
      <c r="M148" s="2"/>
      <c r="N148" s="32"/>
      <c r="O148" s="2"/>
      <c r="P148" s="32"/>
      <c r="Q148" s="2"/>
      <c r="R148" s="2"/>
      <c r="S148" s="2"/>
      <c r="T148" s="2"/>
      <c r="U148" s="2"/>
      <c r="V148" s="2"/>
      <c r="W148" s="2"/>
      <c r="X148" s="2"/>
      <c r="Y148" s="2"/>
      <c r="Z148" s="2"/>
      <c r="AA148" s="2"/>
      <c r="AB148" s="2"/>
      <c r="AC148" s="2"/>
      <c r="AD148" s="2"/>
      <c r="AE148" s="2"/>
    </row>
    <row r="149" spans="3:31" ht="13.8" x14ac:dyDescent="0.25">
      <c r="C149" s="32"/>
      <c r="D149" s="32"/>
      <c r="E149" s="2"/>
      <c r="F149" s="32"/>
      <c r="G149" s="2"/>
      <c r="H149" s="32"/>
      <c r="I149" s="2"/>
      <c r="J149" s="32"/>
      <c r="K149" s="2"/>
      <c r="L149" s="2"/>
      <c r="M149" s="2"/>
      <c r="N149" s="32"/>
      <c r="O149" s="2"/>
      <c r="P149" s="32"/>
      <c r="Q149" s="2"/>
      <c r="R149" s="2"/>
      <c r="S149" s="2"/>
      <c r="T149" s="2"/>
      <c r="U149" s="2"/>
      <c r="V149" s="2"/>
      <c r="W149" s="2"/>
      <c r="X149" s="2"/>
      <c r="Y149" s="2"/>
      <c r="Z149" s="2"/>
      <c r="AA149" s="2"/>
      <c r="AB149" s="2"/>
      <c r="AC149" s="2"/>
      <c r="AD149" s="2"/>
      <c r="AE149" s="2"/>
    </row>
    <row r="150" spans="3:31" ht="13.8" x14ac:dyDescent="0.25">
      <c r="C150" s="32"/>
      <c r="D150" s="32"/>
      <c r="E150" s="2"/>
      <c r="F150" s="32"/>
      <c r="G150" s="2"/>
      <c r="H150" s="32"/>
      <c r="I150" s="2"/>
      <c r="J150" s="32"/>
      <c r="K150" s="2"/>
      <c r="L150" s="2"/>
      <c r="M150" s="2"/>
      <c r="N150" s="32"/>
      <c r="O150" s="2"/>
      <c r="P150" s="32"/>
      <c r="Q150" s="2"/>
      <c r="R150" s="2"/>
      <c r="S150" s="2"/>
      <c r="T150" s="2"/>
      <c r="U150" s="2"/>
      <c r="V150" s="2"/>
      <c r="W150" s="2"/>
      <c r="X150" s="2"/>
      <c r="Y150" s="2"/>
      <c r="Z150" s="2"/>
      <c r="AA150" s="2"/>
      <c r="AB150" s="2"/>
      <c r="AC150" s="2"/>
      <c r="AD150" s="2"/>
      <c r="AE150" s="2"/>
    </row>
    <row r="151" spans="3:31" ht="13.8" x14ac:dyDescent="0.25">
      <c r="C151" s="32"/>
      <c r="D151" s="32"/>
      <c r="E151" s="2"/>
      <c r="F151" s="32"/>
      <c r="G151" s="2"/>
      <c r="H151" s="32"/>
      <c r="I151" s="2"/>
      <c r="J151" s="32"/>
      <c r="K151" s="2"/>
      <c r="L151" s="2"/>
      <c r="M151" s="2"/>
      <c r="N151" s="32"/>
      <c r="O151" s="2"/>
      <c r="P151" s="32"/>
      <c r="Q151" s="2"/>
      <c r="R151" s="2"/>
      <c r="S151" s="2"/>
      <c r="T151" s="2"/>
      <c r="U151" s="2"/>
      <c r="V151" s="2"/>
      <c r="W151" s="2"/>
      <c r="X151" s="2"/>
      <c r="Y151" s="2"/>
      <c r="Z151" s="2"/>
      <c r="AA151" s="2"/>
      <c r="AB151" s="2"/>
      <c r="AC151" s="2"/>
      <c r="AD151" s="2"/>
      <c r="AE151" s="2"/>
    </row>
    <row r="152" spans="3:31" ht="13.8" x14ac:dyDescent="0.25">
      <c r="C152" s="32"/>
      <c r="D152" s="32"/>
      <c r="E152" s="2"/>
      <c r="F152" s="32"/>
      <c r="G152" s="2"/>
      <c r="H152" s="32"/>
      <c r="I152" s="2"/>
      <c r="J152" s="32"/>
      <c r="K152" s="2"/>
      <c r="L152" s="2"/>
      <c r="M152" s="2"/>
      <c r="N152" s="32"/>
      <c r="O152" s="2"/>
      <c r="P152" s="32"/>
      <c r="Q152" s="2"/>
      <c r="R152" s="2"/>
      <c r="S152" s="2"/>
      <c r="T152" s="2"/>
      <c r="U152" s="2"/>
      <c r="V152" s="2"/>
      <c r="W152" s="2"/>
      <c r="X152" s="2"/>
      <c r="Y152" s="2"/>
      <c r="Z152" s="2"/>
      <c r="AA152" s="2"/>
      <c r="AB152" s="2"/>
      <c r="AC152" s="2"/>
      <c r="AD152" s="2"/>
      <c r="AE152" s="2"/>
    </row>
    <row r="153" spans="3:31" ht="13.8" x14ac:dyDescent="0.25">
      <c r="C153" s="32"/>
      <c r="D153" s="32"/>
      <c r="E153" s="2"/>
      <c r="F153" s="32"/>
      <c r="G153" s="2"/>
      <c r="H153" s="32"/>
      <c r="I153" s="2"/>
      <c r="J153" s="32"/>
      <c r="K153" s="2"/>
      <c r="L153" s="2"/>
      <c r="M153" s="2"/>
      <c r="N153" s="32"/>
      <c r="O153" s="2"/>
      <c r="P153" s="32"/>
      <c r="Q153" s="2"/>
      <c r="R153" s="2"/>
      <c r="S153" s="2"/>
      <c r="T153" s="2"/>
      <c r="U153" s="2"/>
      <c r="V153" s="2"/>
      <c r="W153" s="2"/>
      <c r="X153" s="2"/>
      <c r="Y153" s="2"/>
      <c r="Z153" s="2"/>
      <c r="AA153" s="2"/>
      <c r="AB153" s="2"/>
      <c r="AC153" s="2"/>
      <c r="AD153" s="2"/>
      <c r="AE153" s="2"/>
    </row>
    <row r="154" spans="3:31" ht="13.8" x14ac:dyDescent="0.25">
      <c r="C154" s="32"/>
      <c r="D154" s="32"/>
      <c r="E154" s="32"/>
      <c r="F154" s="32"/>
      <c r="G154" s="2"/>
      <c r="H154" s="32"/>
      <c r="I154" s="32"/>
      <c r="J154" s="32"/>
      <c r="K154" s="2"/>
      <c r="L154" s="2"/>
      <c r="M154" s="2"/>
      <c r="N154" s="32"/>
      <c r="O154" s="32"/>
      <c r="P154" s="32"/>
      <c r="Q154" s="2"/>
      <c r="R154" s="2"/>
      <c r="S154" s="2"/>
      <c r="T154" s="2"/>
      <c r="U154" s="2"/>
      <c r="V154" s="2"/>
      <c r="W154" s="2"/>
      <c r="X154" s="2"/>
      <c r="Y154" s="2"/>
      <c r="Z154" s="2"/>
      <c r="AA154" s="2"/>
      <c r="AB154" s="2"/>
      <c r="AC154" s="2"/>
      <c r="AD154" s="2"/>
      <c r="AE154" s="2"/>
    </row>
    <row r="155" spans="3:31" ht="13.8" x14ac:dyDescent="0.25">
      <c r="C155" s="32"/>
      <c r="D155" s="32"/>
      <c r="E155" s="32"/>
      <c r="F155" s="32"/>
      <c r="G155" s="2"/>
      <c r="H155" s="32"/>
      <c r="I155" s="32"/>
      <c r="J155" s="32"/>
      <c r="K155" s="2"/>
      <c r="L155" s="2"/>
      <c r="M155" s="2"/>
      <c r="N155" s="32"/>
      <c r="O155" s="32"/>
      <c r="P155" s="32"/>
      <c r="Q155" s="2"/>
      <c r="R155" s="2"/>
      <c r="S155" s="2"/>
      <c r="T155" s="2"/>
      <c r="U155" s="2"/>
      <c r="V155" s="2"/>
      <c r="W155" s="2"/>
      <c r="X155" s="2"/>
      <c r="Y155" s="2"/>
      <c r="Z155" s="2"/>
      <c r="AA155" s="2"/>
      <c r="AB155" s="2"/>
      <c r="AC155" s="2"/>
      <c r="AD155" s="2"/>
      <c r="AE155" s="2"/>
    </row>
    <row r="156" spans="3:31" ht="13.8" x14ac:dyDescent="0.25">
      <c r="C156" s="32"/>
      <c r="D156" s="32"/>
      <c r="E156" s="32"/>
      <c r="F156" s="32"/>
      <c r="G156" s="2"/>
      <c r="H156" s="32"/>
      <c r="I156" s="32"/>
      <c r="J156" s="32"/>
      <c r="K156" s="2"/>
      <c r="L156" s="2"/>
      <c r="M156" s="2"/>
      <c r="N156" s="32"/>
      <c r="O156" s="32"/>
      <c r="P156" s="32"/>
      <c r="Q156" s="2"/>
      <c r="R156" s="2"/>
      <c r="S156" s="2"/>
      <c r="T156" s="2"/>
      <c r="U156" s="2"/>
      <c r="V156" s="2"/>
      <c r="W156" s="2"/>
      <c r="X156" s="2"/>
      <c r="Y156" s="2"/>
      <c r="Z156" s="2"/>
      <c r="AA156" s="2"/>
      <c r="AB156" s="2"/>
      <c r="AC156" s="2"/>
      <c r="AD156" s="2"/>
      <c r="AE156" s="2"/>
    </row>
    <row r="157" spans="3:31" ht="13.8" x14ac:dyDescent="0.25">
      <c r="C157" s="32"/>
      <c r="D157" s="32"/>
      <c r="E157" s="32"/>
      <c r="F157" s="32"/>
      <c r="G157" s="2"/>
      <c r="H157" s="32"/>
      <c r="I157" s="32"/>
      <c r="J157" s="32"/>
      <c r="K157" s="2"/>
      <c r="L157" s="2"/>
      <c r="M157" s="2"/>
      <c r="N157" s="32"/>
      <c r="O157" s="32"/>
      <c r="P157" s="32"/>
      <c r="Q157" s="2"/>
      <c r="R157" s="2"/>
      <c r="S157" s="2"/>
      <c r="T157" s="2"/>
      <c r="U157" s="2"/>
      <c r="V157" s="2"/>
      <c r="W157" s="2"/>
      <c r="X157" s="2"/>
      <c r="Y157" s="2"/>
      <c r="Z157" s="2"/>
      <c r="AA157" s="2"/>
      <c r="AB157" s="2"/>
      <c r="AC157" s="2"/>
      <c r="AD157" s="2"/>
      <c r="AE157" s="2"/>
    </row>
  </sheetData>
  <mergeCells count="4">
    <mergeCell ref="C19:AD19"/>
    <mergeCell ref="C20:AD20"/>
    <mergeCell ref="C21:AD21"/>
    <mergeCell ref="C22:AD22"/>
  </mergeCells>
  <pageMargins left="0.7" right="0.7" top="0.75" bottom="0.75" header="0.3" footer="0.3"/>
  <pageSetup scale="5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Restated P&amp;L</vt:lpstr>
      <vt:lpstr>Summary</vt:lpstr>
      <vt:lpstr>Segment Reporting</vt:lpstr>
      <vt:lpstr>Restated Segments Before</vt:lpstr>
      <vt:lpstr>Change</vt:lpstr>
      <vt:lpstr>Change!Print_Area</vt:lpstr>
      <vt:lpstr>'Restated P&amp;L'!Print_Area</vt:lpstr>
      <vt:lpstr>'Restated Segments Before'!Print_Area</vt:lpstr>
      <vt:lpstr>'Segment Reporting'!Print_Area</vt:lpstr>
    </vt:vector>
  </TitlesOfParts>
  <Company>Pitney Bowes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Vinay Gandhi</dc:creator>
  <cp:lastModifiedBy>Christian Lloyd Querido</cp:lastModifiedBy>
  <cp:lastPrinted>2017-04-26T18:49:15Z</cp:lastPrinted>
  <dcterms:created xsi:type="dcterms:W3CDTF">2014-04-24T13:36:31Z</dcterms:created>
  <dcterms:modified xsi:type="dcterms:W3CDTF">2017-05-01T21:06:32Z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_NewReviewCycle">
    <vt:lpwstr/>
  </property>
</Properties>
</file>